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75" windowWidth="18195" windowHeight="10860" activeTab="1"/>
  </bookViews>
  <sheets>
    <sheet name="Форма 1" sheetId="1" r:id="rId1"/>
    <sheet name="Форма 2" sheetId="2" r:id="rId2"/>
  </sheets>
  <definedNames>
    <definedName name="_xlnm.Print_Titles" localSheetId="0">'Форма 1'!$4:$6</definedName>
    <definedName name="_xlnm.Print_Titles" localSheetId="1">'Форма 2'!$4:$6</definedName>
    <definedName name="_xlnm.Print_Area" localSheetId="0">'Форма 1'!$A$1:$K$106</definedName>
    <definedName name="_xlnm.Print_Area" localSheetId="1">'Форма 2'!$A$1:$K$87</definedName>
  </definedNames>
  <calcPr fullCalcOnLoad="1"/>
</workbook>
</file>

<file path=xl/comments1.xml><?xml version="1.0" encoding="utf-8"?>
<comments xmlns="http://schemas.openxmlformats.org/spreadsheetml/2006/main">
  <authors>
    <author>Пользователь</author>
  </authors>
  <commentList>
    <comment ref="H29" authorId="0">
      <text>
        <r>
          <rPr>
            <b/>
            <sz val="9"/>
            <rFont val="Tahoma"/>
            <family val="2"/>
          </rPr>
          <t>В 108-пр от 27.02.2013 плановое значение на 2013 год - 79,9 %, в федеральной прогамме № 295 -  83,9 %.</t>
        </r>
      </text>
    </comment>
    <comment ref="H43" authorId="0">
      <text>
        <r>
          <rPr>
            <b/>
            <sz val="9"/>
            <rFont val="Tahoma"/>
            <family val="2"/>
          </rPr>
          <t>в федеральной программе - 129,7, в нашей прогамме условия лучше, ставим наши цифры</t>
        </r>
      </text>
    </comment>
    <comment ref="H44" authorId="0">
      <text>
        <r>
          <rPr>
            <b/>
            <sz val="9"/>
            <rFont val="Tahoma"/>
            <family val="2"/>
          </rPr>
          <t>в федеральной прогамме 130,7, в нашей условия лучше, ставим наши</t>
        </r>
      </text>
    </comment>
    <comment ref="H66" authorId="0">
      <text>
        <r>
          <rPr>
            <b/>
            <sz val="9"/>
            <rFont val="Tahoma"/>
            <family val="2"/>
          </rPr>
          <t>в областной прогамме 47,4, в федеральной 50,1</t>
        </r>
      </text>
    </comment>
  </commentList>
</comments>
</file>

<file path=xl/comments2.xml><?xml version="1.0" encoding="utf-8"?>
<comments xmlns="http://schemas.openxmlformats.org/spreadsheetml/2006/main">
  <authors>
    <author>Пользователь</author>
  </authors>
  <commentList>
    <comment ref="G12" authorId="0">
      <text>
        <r>
          <rPr>
            <b/>
            <sz val="9"/>
            <rFont val="Tahoma"/>
            <family val="0"/>
          </rPr>
          <t>править каждый месяц</t>
        </r>
      </text>
    </comment>
    <comment ref="D12" authorId="0">
      <text>
        <r>
          <rPr>
            <b/>
            <sz val="9"/>
            <rFont val="Tahoma"/>
            <family val="0"/>
          </rPr>
          <t>менять ячейку каждый месяц</t>
        </r>
      </text>
    </comment>
    <comment ref="G17" authorId="0">
      <text>
        <r>
          <rPr>
            <b/>
            <sz val="9"/>
            <rFont val="Tahoma"/>
            <family val="0"/>
          </rPr>
          <t>менять ячейку ежемесячно</t>
        </r>
      </text>
    </comment>
    <comment ref="D17" authorId="0">
      <text>
        <r>
          <rPr>
            <b/>
            <sz val="9"/>
            <rFont val="Tahoma"/>
            <family val="0"/>
          </rPr>
          <t xml:space="preserve">ежемесячно менять информацию в ячейке </t>
        </r>
      </text>
    </comment>
    <comment ref="G22" authorId="0">
      <text>
        <r>
          <rPr>
            <b/>
            <sz val="9"/>
            <rFont val="Tahoma"/>
            <family val="0"/>
          </rPr>
          <t>яжемесячно менять ячейку</t>
        </r>
      </text>
    </comment>
    <comment ref="D22" authorId="0">
      <text>
        <r>
          <rPr>
            <b/>
            <sz val="9"/>
            <rFont val="Tahoma"/>
            <family val="0"/>
          </rPr>
          <t>менять информацию в ячейке я жемесячно</t>
        </r>
      </text>
    </comment>
    <comment ref="G27" authorId="0">
      <text>
        <r>
          <rPr>
            <b/>
            <sz val="9"/>
            <rFont val="Tahoma"/>
            <family val="0"/>
          </rPr>
          <t>информацию менять ежемесячно</t>
        </r>
      </text>
    </comment>
    <comment ref="D27" authorId="0">
      <text>
        <r>
          <rPr>
            <b/>
            <sz val="9"/>
            <rFont val="Tahoma"/>
            <family val="0"/>
          </rPr>
          <t>вносить изменения в ячейку ежемесячно</t>
        </r>
      </text>
    </comment>
    <comment ref="G32" authorId="0">
      <text>
        <r>
          <rPr>
            <b/>
            <sz val="9"/>
            <rFont val="Tahoma"/>
            <family val="0"/>
          </rPr>
          <t>сновить изменения в ячейку ежемесячно</t>
        </r>
      </text>
    </comment>
    <comment ref="D32" authorId="0">
      <text>
        <r>
          <rPr>
            <b/>
            <sz val="9"/>
            <rFont val="Tahoma"/>
            <family val="0"/>
          </rPr>
          <t>вновить изменения в ячейку ежемесячно</t>
        </r>
      </text>
    </comment>
    <comment ref="G37" authorId="0">
      <text>
        <r>
          <rPr>
            <b/>
            <sz val="9"/>
            <rFont val="Tahoma"/>
            <family val="0"/>
          </rPr>
          <t>вносить изменения ежемесячно</t>
        </r>
      </text>
    </comment>
    <comment ref="D37" authorId="0">
      <text>
        <r>
          <rPr>
            <b/>
            <sz val="9"/>
            <rFont val="Tahoma"/>
            <family val="0"/>
          </rPr>
          <t>вносить изменения ежемесячно</t>
        </r>
      </text>
    </comment>
    <comment ref="G45" authorId="0">
      <text>
        <r>
          <rPr>
            <b/>
            <sz val="9"/>
            <rFont val="Tahoma"/>
            <family val="0"/>
          </rPr>
          <t>вносить изменения ежемесячно</t>
        </r>
      </text>
    </comment>
    <comment ref="G46" authorId="0">
      <text>
        <r>
          <rPr>
            <b/>
            <sz val="9"/>
            <rFont val="Tahoma"/>
            <family val="0"/>
          </rPr>
          <t>вносить изменения ежемесячно</t>
        </r>
      </text>
    </comment>
    <comment ref="G47" authorId="0">
      <text>
        <r>
          <rPr>
            <b/>
            <sz val="9"/>
            <rFont val="Tahoma"/>
            <family val="0"/>
          </rPr>
          <t>вносить изменения ежемесячно</t>
        </r>
      </text>
    </comment>
    <comment ref="G48" authorId="0">
      <text>
        <r>
          <rPr>
            <b/>
            <sz val="9"/>
            <rFont val="Tahoma"/>
            <family val="0"/>
          </rPr>
          <t>вносить изменения ежемесячно</t>
        </r>
      </text>
    </comment>
    <comment ref="G49" authorId="0">
      <text>
        <r>
          <rPr>
            <b/>
            <sz val="9"/>
            <rFont val="Tahoma"/>
            <family val="0"/>
          </rPr>
          <t>вносить изменения ежемесячно</t>
        </r>
      </text>
    </comment>
    <comment ref="G50" authorId="0">
      <text>
        <r>
          <rPr>
            <b/>
            <sz val="9"/>
            <rFont val="Tahoma"/>
            <family val="0"/>
          </rPr>
          <t>вносить изменения в ячейку ежемесячно</t>
        </r>
      </text>
    </comment>
    <comment ref="G51" authorId="0">
      <text>
        <r>
          <rPr>
            <b/>
            <sz val="9"/>
            <rFont val="Tahoma"/>
            <family val="0"/>
          </rPr>
          <t>вносить изменения ежемесячно</t>
        </r>
      </text>
    </comment>
    <comment ref="G56" authorId="0">
      <text>
        <r>
          <rPr>
            <b/>
            <sz val="9"/>
            <rFont val="Tahoma"/>
            <family val="2"/>
          </rPr>
          <t>вносить изменения ежемесячно</t>
        </r>
      </text>
    </comment>
    <comment ref="G61" authorId="0">
      <text>
        <r>
          <rPr>
            <b/>
            <sz val="9"/>
            <rFont val="Tahoma"/>
            <family val="2"/>
          </rPr>
          <t>вносить изменения ежемесячно</t>
        </r>
      </text>
    </comment>
    <comment ref="D61" authorId="0">
      <text>
        <r>
          <rPr>
            <b/>
            <sz val="9"/>
            <rFont val="Tahoma"/>
            <family val="2"/>
          </rPr>
          <t>вносить изменения ежемесячно</t>
        </r>
      </text>
    </comment>
    <comment ref="G66" authorId="0">
      <text>
        <r>
          <rPr>
            <b/>
            <sz val="9"/>
            <rFont val="Tahoma"/>
            <family val="2"/>
          </rPr>
          <t>вносить изменения ежемесячно</t>
        </r>
      </text>
    </comment>
    <comment ref="D66" authorId="0">
      <text>
        <r>
          <rPr>
            <b/>
            <sz val="9"/>
            <rFont val="Tahoma"/>
            <family val="2"/>
          </rPr>
          <t>вносить изменения ежемесячно</t>
        </r>
      </text>
    </comment>
    <comment ref="D71" authorId="0">
      <text>
        <r>
          <rPr>
            <b/>
            <sz val="9"/>
            <rFont val="Tahoma"/>
            <family val="2"/>
          </rPr>
          <t>вносить изменения ежемесячно</t>
        </r>
      </text>
    </comment>
    <comment ref="D76" authorId="0">
      <text>
        <r>
          <rPr>
            <b/>
            <sz val="9"/>
            <rFont val="Tahoma"/>
            <family val="2"/>
          </rPr>
          <t>вносить измеения ежемесячно</t>
        </r>
      </text>
    </comment>
    <comment ref="G76" authorId="0">
      <text>
        <r>
          <rPr>
            <b/>
            <sz val="9"/>
            <rFont val="Tahoma"/>
            <family val="2"/>
          </rPr>
          <t>вносить изменения ежемесячно</t>
        </r>
      </text>
    </comment>
    <comment ref="G81" authorId="0">
      <text>
        <r>
          <rPr>
            <b/>
            <sz val="9"/>
            <rFont val="Tahoma"/>
            <family val="2"/>
          </rPr>
          <t>вносить изменения ежемесячно</t>
        </r>
      </text>
    </comment>
    <comment ref="D81" authorId="0">
      <text>
        <r>
          <rPr>
            <b/>
            <sz val="9"/>
            <rFont val="Tahoma"/>
            <family val="2"/>
          </rPr>
          <t>Вносить изменения ежемесячно</t>
        </r>
      </text>
    </comment>
  </commentList>
</comments>
</file>

<file path=xl/sharedStrings.xml><?xml version="1.0" encoding="utf-8"?>
<sst xmlns="http://schemas.openxmlformats.org/spreadsheetml/2006/main" count="543" uniqueCount="415">
  <si>
    <r>
      <t xml:space="preserve">*** В соответствии с приказом Минкультуры России от 30.09.2013 № 1503 "О методике расчёта целевого показателя "Рост количества выставочных проектов, осуществляемых в субъектах Российской Федерации (по отношению к 2012 году)" расчёт показателя осуществляется относительно уровня 2012 года.  </t>
    </r>
    <r>
      <rPr>
        <sz val="8"/>
        <color indexed="8"/>
        <rFont val="Calibri"/>
        <family val="2"/>
      </rPr>
      <t xml:space="preserve">
</t>
    </r>
  </si>
  <si>
    <t>19,3**</t>
  </si>
  <si>
    <t>48,2**</t>
  </si>
  <si>
    <t>1**</t>
  </si>
  <si>
    <t>2**</t>
  </si>
  <si>
    <t>77,2**</t>
  </si>
  <si>
    <t>16.6.</t>
  </si>
  <si>
    <t>Форма №  2</t>
  </si>
  <si>
    <t>Достижение уровня реальной заработной платы работников в Ульяновской области в 2013 году - не менее 106,1 %  от уровня 2012 года</t>
  </si>
  <si>
    <t>Размер среднемесячной начисленной заработной платы в целом по области составил: по полному кругу предприятий  17182,8. Заработная плата выросла на 115,0 %  к соответствующему периоду.  Городскими, районными и при налоговых органах межведомственными комиссиями по укреплению дисциплины оплаты труда проведено 1117 заседаний, на которых были заслушаны отчёты руководителей 7397 организаций. По итогам работы комиссий рост заработной платы до среднеотраслевых отмечен у 1966 работодателей</t>
  </si>
  <si>
    <t>Размер среднемесячной начисленной заработной платы в целом по области составил: по полному кругу предприятий - 21081,0  руб.; по крупным и средним предприятиям – 23395,2 руб. Заработная плата выросла на 109,4%  относительно уровня 2013 года. Темпы роста номинальной заработной платы в Ульяновской области на уровне с Российской Федерацией.</t>
  </si>
  <si>
    <t>Размер среднемесячной начисленной заработной платы в целом по области составил: по полному кругу предприятий  – 19217,8 руб.; по крупным и средним предприятиям – 21332,3 руб. Заработная плата выросла на 112,3%  относительно уровня 2012 года. К уровню Российской Федерации заработная плата по региону составила 64,1 %.. Темпы роста номинальной заработной платы в Ульяновской области на уровне с Российской Федерацией.</t>
  </si>
  <si>
    <t xml:space="preserve">Достижение уровня реальной заработной платы работников в Ульяновской области в 2015 году - не менее 109,6 %  от уровня 2014 года.                                                      </t>
  </si>
  <si>
    <t xml:space="preserve">Достижение уровня реальной заработной платы работников в Ульяновской области в 2014 году - не менее 106,5 %  от уровня 2013 года.                                                      </t>
  </si>
  <si>
    <t>Отношение средней заработной платы педагогических работников образовательных организаций общего образования к средней заработной плате в Ульяновской области составило 103,6 % (это на 3,6 % выше планового показателя).  Мероприятие выполнено.</t>
  </si>
  <si>
    <t xml:space="preserve">Седняя заработная плата педагогических работников общеобразовательных организаций составила 22442 рубля. Отношение средней заработной платы педагогических работников образовательных организаций общего образования составило 106,5 %  от средней заработной платы по экономике региона в 2014 году  (это на 6,5 %  выше планового значения). Мероприятие выполнено.  </t>
  </si>
  <si>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</si>
  <si>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Индексация заработной платы проведена. По расчётным данным Министерства образования и науки Ульяновской области плановое  значение в 77,2 % достигнуто.</t>
  </si>
  <si>
    <t>Показатель достигнут в отношении работников федеральных и областных учреждений, не достигнут в отношении муниципальных учреждений.  При плановом значении в 100 %  показатель в целом по области составил 97,7 %. Плановое значение не достигнуто из-за низкого уровня средней заработной платы работников муниципальных учреждениях (97,5 %).</t>
  </si>
  <si>
    <t>Седняя заработная плата педагогических работников дошкольных образовательных  организаций составила 18869 рублей (это 100,8 %  от средней заработной платы в общем образовании за 2014 год). Мероприятие выполнено.</t>
  </si>
  <si>
    <t>Индексация заработной платы проведена. Мероприятие выполнено.</t>
  </si>
  <si>
    <t>Индикативный показатель отношения средней заработной платы преподавателей и мастеров производственного обучения образовательных организаций, реализующих программы начального профессионального и среднего профессионального образования к средней заработной плате в Ульяновской области  достигнут.</t>
  </si>
  <si>
    <t>Отношение средней заработной платы педагогических работников образовательных организаций, реализующих программы профессиональной подготовки и среднего профессионального образования составило 84,3 %  от средней заработной платы по региону (это на 4,3 % выше планового значения). Мероприятие исполнено.</t>
  </si>
  <si>
    <t>Средняя заработная плата работников государственных и муниципальных чреждений культуры доведена до планового значения, установленного для достижения в 2012 году. Мероприятие исполнено.</t>
  </si>
  <si>
    <t xml:space="preserve">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</si>
  <si>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</si>
  <si>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</si>
  <si>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Проведена индексация заработной платы с 01.10.2012 года на 6,0 % и установлены выплаты стимулирующего характера за сложность и напряжённость в соответствии с разработанными критериями.</t>
  </si>
  <si>
    <t xml:space="preserve">По данным в 2014 году 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составило 145,8 % . Мероприятие исполнено.   </t>
  </si>
  <si>
    <t>Средняя заработная плата социальных работников достигла индикативного показателя по отношению к средней заработной платы по Ульяновской области.</t>
  </si>
  <si>
    <t>Средняя заработная плата социальных работников составила 12 324,0 рублей или 58,5 %  от средней заработной платы по региону (21 081,0 рублей). В 2014 году в результате реализации мероприятий "дорожной карты "по увеличению числа получателей услуг на дому на 1 социального работника сокращено 55,0 штатных единиц.</t>
  </si>
  <si>
    <t>Постановление Правительства Ульяновской области от 24.10.2012 № 496-П "О внесении изменений в постановление Правительства Ульяновской области от 18.08.2008 № 353-П, постановление Правительства Ульяновской области от 21.07.2009 № 284-П"</t>
  </si>
  <si>
    <t>Индикативный показатель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не достигнут за счёт профицита кадров.</t>
  </si>
  <si>
    <t xml:space="preserve">Индикативный показатель отношения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составил 49,2 %. Плановое значение не достигнуто ввиду возникшего профицита кадров. </t>
  </si>
  <si>
    <t xml:space="preserve">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</si>
  <si>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Доведение в 2015 году средней заработной платы работников культуры в Ульяновской области до 65,2 %  от средней по региону по организациям культуры областной форм собсвенности</t>
  </si>
  <si>
    <t>32.4</t>
  </si>
  <si>
    <t xml:space="preserve">Развитие ресурсных центров организаций профессионального образования по кластерному принципу и по основным профилям подготовки рабочих кадров с участием предприятий - заказчиков. Открытие межрегионального ресурсного центра по подготовке кадров для авиационного кластера и отрасли машиностроения с участием предприятий - заказчиков. Развитие материально -технической базы профессиональных образовательных организаций, подведомственных исполнительным  органам государственной власти Ульяновской области. </t>
  </si>
  <si>
    <t>14,1</t>
  </si>
  <si>
    <t xml:space="preserve">В активнгй стадии создание ресурсного центра по подготовке кадров для авиационного кластера и отрасли машиностроения на базе Ульяновского авиационного колледжа. На создание центра из Федерального бюджета  Ульяновской области в 2014 годувыделено 17,3 млн. руб. Объём софинансирования со стороны ЗАО «Авиастар – СП» на 2014-2015 годы 11 млн.руб. (в 2014 году - 6 млн. руб., в 2015 году - 5 млн. руб.). Средства федерального бюджета и ЗАО «Авиастар – СП»,  направлены на модернизацию учебно-материальной базы Ульяновского авиационного колледжа. Объём субсидии из Федерального бюджета для Ульяновской области в 2015 году составит 15,6 млн. руб., данные средства также будут направлены на вышеуказанные цели. </t>
  </si>
  <si>
    <t>Проведение мероприятий, способствующих повышению престижа рабочих и инженерных специальностей, включая использование возможностей социальной рекламы, профориентацию и ознакомление обучающихся образовательных организаций с перспективами трудоустройства по выбираемой специальности и условиями работы в организациях и учреждениях.</t>
  </si>
  <si>
    <t>Областной конкурс "Мастер - золотые руки", Третий региональный чемпионат рабочих профессий WorldSkills Russia, Участие сборной команды Ульяновской области в отборочном Национальном чемпионате World Skills Russia, Арт-Профи Слёт «Профессии будущего»,  Всероссийский детский чемпионат профессий JuniorSkills. Каждое мероприятие посетили около 3000 школьников.</t>
  </si>
  <si>
    <t>3</t>
  </si>
  <si>
    <t>Проведение мастер-классов, профессиональной подготовки преподавателей и мастеров производственного обучения РУТЦ "Учебная мастерская Роберта Боша"</t>
  </si>
  <si>
    <t>0</t>
  </si>
  <si>
    <t>Повышение мотивации работников отрасли к трудовой деятельности участие в конкурсах профессионального мастерства.</t>
  </si>
  <si>
    <t>0,45</t>
  </si>
  <si>
    <t>202 женщины, находящиеся в отпуске по уходу за ребёнком до достижениям им возраста трёх лет, прошли профессиональное обучение и получили дополнительное профессиональное образование</t>
  </si>
  <si>
    <t xml:space="preserve"> 87 незанятых граждан, которым в соответствии с законодательством РФ назначена страховая пенсия по старости и которые стремятся возобновить трудовую деятельность прошли профессиональное обучение иполучили дополнительное профессиональное образование</t>
  </si>
  <si>
    <t>829 безработных граждан  прошли  профессиональное обучение и получили дополнительное профессиональное образование</t>
  </si>
  <si>
    <t>01.11.2015</t>
  </si>
  <si>
    <t>2015</t>
  </si>
  <si>
    <t>Школа профессиональной подготовки «Учебная мастерская  Роберта Бош" для мастеров и преподавателей профессиональных образовательных организаций России запланирована на ноябрь 2015 года. Планируемое количество слушателей - 30 человек.</t>
  </si>
  <si>
    <t xml:space="preserve">О реализации мероприятий, направленных  на достижение показателей, содержащихся в Указе Президента Российской Федерации от 07.05.2012 № 597 «О мероприятиях по реализации государственной социальной политики» </t>
  </si>
  <si>
    <t>Проведена индексация заработной платы педагогических работников системы общего образования</t>
  </si>
  <si>
    <t xml:space="preserve">Главное управление труда, занятости и социального благополучия Ульяновской области/Министертсво экономического развития Ульяновской области </t>
  </si>
  <si>
    <t>за 9 месяцев 2015 года          105,1</t>
  </si>
  <si>
    <t>за 9 месяцев 2015 года          101,5</t>
  </si>
  <si>
    <t>за 9 месяцев 2015 года 81,5</t>
  </si>
  <si>
    <t>за 9 месяцев 2015 года 67,3</t>
  </si>
  <si>
    <t xml:space="preserve">за 9 месяцев 2015 года 136,9 </t>
  </si>
  <si>
    <t>за 9 месяцев 2015 года 57,4</t>
  </si>
  <si>
    <t>за 9 месяцев 2015 года 49,9</t>
  </si>
  <si>
    <t>за 9 месяцев 2015 года 78,5</t>
  </si>
  <si>
    <t>За январь-октябрь 2015 года средняя заработная плата работников культуры составила 14 499,8 рубля или 65,1 % от средней заработной платы по региону за январь-октябрь 2015 года (т.е. от 22 273 рубля)</t>
  </si>
  <si>
    <t>За январь-ноябрь 2015 года в Ульяновской области реализовано 522 выставочных проектов. Увеличение относительно уровня 2012 года на 214%</t>
  </si>
  <si>
    <t>01.12.2015</t>
  </si>
  <si>
    <t>За январь-ноябрь  2015 года 12019 детей привлечено к участию в творческих(конкурсных) мероприятиях, направленных на выявление и поддержку юных талантов, что составляет 5,61%  от общей численности детей, проживающих на территории Ульяновской области</t>
  </si>
  <si>
    <t>По расчётам Министерства образования и науки Ульяновской области средняя заработная плата педагогических работников общеобразовательных организаций  за январь-ноябрь составила 22842,5 рублей или 102,6 % прогнозного значения средней заработной платы в целом по экономике (прогноз - 22273 рублей)</t>
  </si>
  <si>
    <t>По расчётам Министерства образования и науки Ульяновской области средняя заработная плата педагогических работников образовательных организаций дошкольного образования за январь-ноябрь составила 20265,6 рублей или 106,7 % расчётного значения средней заработной платы в общем образовании региона (18994,2 рублей).</t>
  </si>
  <si>
    <t>По расчётам Министерства образования и науки средняя заработная плата преподавателей и мастеров производственного обучения  организаций СПО и НПО  за январь-ноябрьсоставила 17719,9 рублей или 79,6% прогнозного значения средней заработной платы в целом по экономике (прогноз - 22273 рублей)</t>
  </si>
  <si>
    <t xml:space="preserve">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 Межотраслевой план мероприятий  ("дорожная карта") от 02.03.2015 № 44-ПЛ                                                              </t>
  </si>
  <si>
    <t>Областной конкурс профессионального мастерства "Мастер года- 2015". В настоящее время идет подготовка к проведению конкурса</t>
  </si>
  <si>
    <t>30.11.2015</t>
  </si>
  <si>
    <t>В целях увеличения  размера реальной заработной платы разработан и утверждён  План межведомственного взаимодействия №3 от 28.01.2015 года. С начала текущего  года городскими, районными и при налоговых органах межведомственными  комиссиями по легализации «теневой» заработной платы проведено 883 заседаний, на которых были заслушаны отчёты руководителей 4308 организаций. Рост заработной платы до среднеотраслевых показателей отмечен у  1030 работодателей, что составляет 23,9 %  от общего количества заслушанных на комиссиях</t>
  </si>
  <si>
    <t>За январь - ноябрь 2015 года по прогнозным данным средняя заработная плата социальных работников составила 12 661,1 рублей или 56,8 % от прогнозной средней заработной платы по региону   (т.е от 22 273 рублей).</t>
  </si>
  <si>
    <t xml:space="preserve">1) Показатель откорректирован. Заключено соглашение с Федеральной службой по труду  и Правительством Ульяновской области № 33/215.                                                                                      2) Заключено 13 соглашений о содействии трудоустройству незанятых инвалидов между центрами занятости населения Ульяновской области и организациями на трудоустройство 18 инвалидов на оборудованные оснащённые рабочие места. 3) Заключено 31 соглашение на трудоустройство 43 инвалидов  4) Заключено 52 соглашения на трудоустройство 71 инвалида  5) Заключено 70 соглашений на трудоустройство 96 инвалидов  6) Заключено  98 соглашений на трудоустройство 132 инвалидов 7) Заключено 111 соглашений  на трудоустройство 150 инвалидов 8) Заключено 124 соглашений на трудоустройство 163 инвалидов 9) Заключено 129 соглашений на трудоустройство 169 инвалидов  </t>
  </si>
  <si>
    <t>1) 18.03.2015       2) 24.04.2015      3) 27.05.2015      4) 29.06.2015      5) 28.07.2015     6) 31.08.2015   7) 30.09.2015           8) 29.10.2015     9) 27.11.2015</t>
  </si>
  <si>
    <t>1) 18.03.2015             2) 24.04.2015         3) 27.05.2015         4) 29.06.2015        5) 28.07.2015        6) 31.08.2015        7) 30.09.2015         8) 29.10.2015        9) 27.11.2015</t>
  </si>
  <si>
    <t>15.12.2015</t>
  </si>
  <si>
    <t>За январь-ноябрь  2015 года по прогнозным данным средняя заработная плата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по региону составила 29 577 рублей или  132,8 %  от средней заработной платы по региону (22 273 рублей).</t>
  </si>
  <si>
    <t>За январь-ноябрь 2015 года по прогнозным данным средняя заработная плата младшего медицинского персонала по региону (персонала, обеспечивающего условия для предоставления медицинских услуг) составила 10 950 рубля или  49,2 %  от средней заработной платы по региону (22 273 рублей)</t>
  </si>
  <si>
    <t>По прогнозным данным средняя заработная плата   среднего медицинского персонала по региону за январь - ноябрь составила 17 384 рублей или  78,0 % от средней заработной платы по региону (22 273 рублей).</t>
  </si>
  <si>
    <t>5. Рост реальной заработной платы относительно уровня 2011 года</t>
  </si>
  <si>
    <t>11. Удельный вес численности высококвалифицированных работников в общей численности квалифицированных работников</t>
  </si>
  <si>
    <t>2013</t>
  </si>
  <si>
    <t>Проиндексирован заработная плата с 01.10.2012 года на 6,0 % и установлены выплат стимулирующего характера за сложность и напряжённость в соответствии с разработанными критериями.</t>
  </si>
  <si>
    <t>В 2013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</si>
  <si>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В 2014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</si>
  <si>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Доля выставочных проектов, осуществляемых в Ульяновской области, по отношению к 2012 году выросла на 10 %.</t>
  </si>
  <si>
    <t>За 2012 год реализовано 166 выставочных проекта в Ульяновской области.</t>
  </si>
  <si>
    <t>Проиндексирована заработная плата с 01.10.2012 года на 6,0 % и установлены выплаты стимулирующего характера за сложность и напряжённость в соответствии с разработанными критериями.</t>
  </si>
  <si>
    <t>За 2014 год повысили квалификацию 638 работника здравоохранения и социального развития Ульяновской области.</t>
  </si>
  <si>
    <t xml:space="preserve"> </t>
  </si>
  <si>
    <t>30.12.2015</t>
  </si>
  <si>
    <t>3531,3</t>
  </si>
  <si>
    <t>1500,0</t>
  </si>
  <si>
    <t>16916,4</t>
  </si>
  <si>
    <t>Отклонение показателя обусловлено низким темпом роста заработной платы в коммерческой сфере. По итогам января-декабря 2013 года размер среднемесячной начисленной заработной платы в целом по области составил: по полному кругу предприятий -19217,8 руб., по крупным и средним предприятиям -21332,3 руб.</t>
  </si>
  <si>
    <t>Отклонение показателя обусловлено ухудшением в 2014 году экономической ситуации в целом по стране на фоне осложнения геополитической обстановки.  По итогам января-декабря 2014 года размер среднемесячной начисленной заработной платы в целом по области составил: по полному кругу предприятий -21081 руб., по крупным и средним предприятиям -23395,2 руб.</t>
  </si>
  <si>
    <t>По информации службы занятости в 2012 году прошли профессиональное обучение и получили документы о дополнительном образовании 925 человек.</t>
  </si>
  <si>
    <t xml:space="preserve">По информации службы занятости в 2013 году прошли профессиональное обучение и получили документы о дополнительном образовании 1558 человек. В 2013 году по результатам конкурсных процедур были заключены государственные  контракты и договоры на обучение безработных граждан.   </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</si>
  <si>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</si>
  <si>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Индексация заработной платы работникам учреждений культуры</t>
  </si>
  <si>
    <t xml:space="preserve">Проведение обучающих семинаров с целью повышения квалификации руководителей и специалистов области. Осуществление переподготовки, повышения квалификации кадров. </t>
  </si>
  <si>
    <t>По  информации службы занятости в 2014 году прошли профессиональное обучение и получили документы о дополнительном образовании 1067 человек. В 2014 году по результатам конкурсных процедур были заключены государственные  контракты и договоры на обучение безработных граждан. Повысили квалификацию 363 работника искусства и культурной политики Ульяновской области, 5340 педагогических работников Ульяновской области, 638 работника здравоохранения и социального развития Ульяновской области</t>
  </si>
  <si>
    <t>Проиндексирована заработной платы с 01.10.2012 года на 6,0 % и установлении выплаты стимулирующего характера за сложность и напряжённость в соответствии с разработанными критериями.</t>
  </si>
  <si>
    <t>Повышение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t>
  </si>
  <si>
    <t xml:space="preserve">Отклонение связано с благоприятными экономическими условиями в регионе - низким уровнем инфляции, высоким темпом роста номинальной заработной платы, эффективной политикой, проводимой органами власти региона по достижению показателя </t>
  </si>
  <si>
    <t>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повышением  на 5 % заработный платы в пересчёте с 1 октября 2014 года.</t>
  </si>
  <si>
    <t xml:space="preserve"> Показатель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будет достигнут до конца 2015 года. </t>
  </si>
  <si>
    <t>Увеличение количества детей, привлекаемых к  участию в творческих мероприятиях, в общем числе детей в Ульяновской области 2015 году  до 5%.</t>
  </si>
  <si>
    <t>Министерство здравоохранения Ульяновской области</t>
  </si>
  <si>
    <t xml:space="preserve">Министерство здравоохранения Ульяновской области </t>
  </si>
  <si>
    <t xml:space="preserve">Ответственный исполнитель / соисполнитель в субъекте Российской Федерации </t>
  </si>
  <si>
    <r>
      <t xml:space="preserve"> </t>
    </r>
    <r>
      <rPr>
        <sz val="8"/>
        <color indexed="8"/>
        <rFont val="Times New Roman"/>
        <family val="1"/>
      </rPr>
      <t>13.2.</t>
    </r>
  </si>
  <si>
    <r>
      <t xml:space="preserve"> </t>
    </r>
    <r>
      <rPr>
        <sz val="8"/>
        <color indexed="8"/>
        <rFont val="Times New Roman"/>
        <family val="1"/>
      </rPr>
      <t>13.3.</t>
    </r>
  </si>
  <si>
    <r>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r>
    <r>
      <rPr>
        <sz val="8"/>
        <color indexed="8"/>
        <rFont val="Calibri"/>
        <family val="2"/>
      </rPr>
      <t xml:space="preserve">  </t>
    </r>
  </si>
  <si>
    <r>
      <t>Для реализации мероприятий дополнительных денежных средс</t>
    </r>
    <r>
      <rPr>
        <sz val="8"/>
        <rFont val="Times New Roman"/>
        <family val="1"/>
      </rPr>
      <t>тв из областного бюджета Ульяновской области не требовалось</t>
    </r>
  </si>
  <si>
    <t>6. 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</si>
  <si>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Мероприятие по доведению в 2014 году средней заработной платы работников государственных и муниципальных учреждений культуры до 13 681,6 рублей или 64,9% от средней заработной платы по региону (21 081 рубль) исполнено.</t>
  </si>
  <si>
    <t>Мероприятия по доведению в 2013 году средней заработной платы работников государственных и муниципальных учреждений культуры до 10 839,5 рублей или до 56,1 % от средней заработной платы по региону (19 335 рублей) исполнено.</t>
  </si>
  <si>
    <t xml:space="preserve">В 2013 году трудоустроено 164 инвалида (исполнение Программы – 100%). Размер возмещения затрат работодателю на оборудование (оснащение) одного рабочего места для инвалида составляет 100,0 тыс. рублей, в том числе: 
- 62,890 тыс. рублей за счёт субсидий федерального бюджета  
- 37,110 тыс. рублей за счёт средств областного бюджета.
 Общий объём финансирования по Программе составляет 16600,0 тыс.руб. Денежные средства освоены в полном объёме.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</si>
  <si>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</si>
  <si>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</si>
  <si>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</si>
  <si>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Увеличение количества детей, привлекаемых к  участию в творческих мероприятиях, в общем числе детей в Ульяновской области  на 2% в 2014 году по сравнению с 2013 годом</t>
  </si>
  <si>
    <t>6.5.</t>
  </si>
  <si>
    <t xml:space="preserve"> 6.1.</t>
  </si>
  <si>
    <t xml:space="preserve"> 6.2.</t>
  </si>
  <si>
    <t xml:space="preserve"> 8.1.</t>
  </si>
  <si>
    <t xml:space="preserve"> 8.2.</t>
  </si>
  <si>
    <t xml:space="preserve"> 9.1.</t>
  </si>
  <si>
    <t>Увеличение количества детей, привлекаемых к  участию в творческих мероприятиях, в общем числе детей в Ульяновской области  на 1% в 2013 году по сравнению с 2012 годом</t>
  </si>
  <si>
    <t xml:space="preserve"> 12.1.</t>
  </si>
  <si>
    <t xml:space="preserve"> 12.2.</t>
  </si>
  <si>
    <t xml:space="preserve"> 13.1.</t>
  </si>
  <si>
    <t xml:space="preserve"> 14.1.</t>
  </si>
  <si>
    <t xml:space="preserve"> 14.2.</t>
  </si>
  <si>
    <t xml:space="preserve"> 15.1.</t>
  </si>
  <si>
    <t>Достижение в 2015 году индикативного показателя по отношению средней заработной платы социальных работников к средней заработной плате по Ульяновской области</t>
  </si>
  <si>
    <t>Достижение в 2015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</si>
  <si>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2015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</si>
  <si>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31.12.2014</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</si>
  <si>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2015 года должно составлять 137 %</t>
  </si>
  <si>
    <t>Увеличение количества выставочных проектов, осуществляемых в Ульяновской области (процентов по отношению к 2012 году) на 40 %</t>
  </si>
  <si>
    <t>Увеличение количества выставочных проектов, осуществляемых в Ульяновской области (процентов по отношению к 2012 году) на 10 %</t>
  </si>
  <si>
    <t>Увеличение количества выставочных проектов, осуществляемых в Ульяновской области (процентов по отношению к 2012 году) на 20 %</t>
  </si>
  <si>
    <t>Наименование мероприятия</t>
  </si>
  <si>
    <t>Отчётная дата (период) значение показателя (N)</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</si>
  <si>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</si>
  <si>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Удельный вес численности высококвалифицированных работников в общей численности квалифицированных работников</t>
  </si>
  <si>
    <t xml:space="preserve">Отношение средней заработной платы социальных работников к средней заработной плате по субъекту Российской Федерации </t>
  </si>
  <si>
    <t xml:space="preserve">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</si>
  <si>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Количество оборудованных (оснащённых) рабочих мест для трудоустройства инвалидов за год</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</si>
  <si>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</si>
  <si>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Содействие трудоустройству незанятых инвалидов и стимулирование работодателей на создание для них оборудованных (оснащённых) рабочих мест</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</si>
  <si>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</si>
  <si>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Увеличено количество детей, привлекаемых к  участию в творческих мероприятиях, в общем числе детей в Ульяновской области  на 1% в 2013 году по сравнению с 2012 годом</t>
  </si>
  <si>
    <t>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</si>
  <si>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</si>
  <si>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Достижение в 2013 году индикативного показателя по отношению средней заработной платы социальных работников к средней заработной плате по Ульяновской области</t>
  </si>
  <si>
    <t>5.0.</t>
  </si>
  <si>
    <t>5.0</t>
  </si>
  <si>
    <t xml:space="preserve"> 5.1.</t>
  </si>
  <si>
    <t xml:space="preserve"> 5.2.</t>
  </si>
  <si>
    <t xml:space="preserve"> 5.3.</t>
  </si>
  <si>
    <t xml:space="preserve"> 6.0.</t>
  </si>
  <si>
    <t xml:space="preserve"> 7.0.</t>
  </si>
  <si>
    <t>7.3.</t>
  </si>
  <si>
    <t xml:space="preserve"> 8.0.</t>
  </si>
  <si>
    <t>8.3.</t>
  </si>
  <si>
    <t xml:space="preserve"> 9.0.</t>
  </si>
  <si>
    <t>9.2.</t>
  </si>
  <si>
    <t xml:space="preserve"> 10.0.</t>
  </si>
  <si>
    <t xml:space="preserve"> 10.1.</t>
  </si>
  <si>
    <t xml:space="preserve"> 10.2.</t>
  </si>
  <si>
    <t xml:space="preserve"> 10.3.</t>
  </si>
  <si>
    <t>11.0.</t>
  </si>
  <si>
    <t xml:space="preserve"> 11.1.</t>
  </si>
  <si>
    <t xml:space="preserve"> 12.0.</t>
  </si>
  <si>
    <t xml:space="preserve"> 13.0.</t>
  </si>
  <si>
    <t xml:space="preserve"> 14.0.</t>
  </si>
  <si>
    <t xml:space="preserve"> 15.0.</t>
  </si>
  <si>
    <t xml:space="preserve"> 15.3.</t>
  </si>
  <si>
    <t xml:space="preserve"> 16.0.</t>
  </si>
  <si>
    <t xml:space="preserve">16.3. </t>
  </si>
  <si>
    <t xml:space="preserve"> 17.0.</t>
  </si>
  <si>
    <t xml:space="preserve"> 17.2. </t>
  </si>
  <si>
    <t xml:space="preserve"> Губернатором - Председателем Правительства Ульяновской области утверждён от 05.03.2014 №-31-ПЛ  комплекс мер по увеличению к 2015 году доли занятого населения в возрасте от 25 до 65 лет, прошедшего повышение квалификации и (или) профессиональную подготовку, в общей численности занятого в области экономики населения этой возрастной группы до 37% 
</t>
  </si>
  <si>
    <t xml:space="preserve">Постановление Правительства Ульяновской области от 26.05.2014 № 195-П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(2014 -2018 годы)" </t>
  </si>
  <si>
    <t>Достижение в 2014 году индикативного показателя по отношению средней заработной платы социальных работников к средней заработной плате по Ульяновской области</t>
  </si>
  <si>
    <t>Индексация заработной платы педагогических работников дошкольных образовательных учреждений</t>
  </si>
  <si>
    <t xml:space="preserve"> 7.1.</t>
  </si>
  <si>
    <t>Индексация заработной платы педагогических работников образовательных организаций, реализующих программы профессиональной подготовки и среднего профессионального образования</t>
  </si>
  <si>
    <t>Доведение в 2014 году средней заработной платы работников культуры в Ульяновской области до 64,9 % от средней по региону</t>
  </si>
  <si>
    <t>Доведение в 2013 году средней заработной платы работников государственных и муниципальных учреждений культуры до 56,1 % от средней по региону</t>
  </si>
  <si>
    <t>10. 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</si>
  <si>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составило 151,8%. Мероприятие выполнено</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</si>
  <si>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</si>
  <si>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2014 года.</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</si>
  <si>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2014 году.</t>
  </si>
  <si>
    <t>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увеличением выплат стимулирующего характера за счёт экономии, образовавшейся в результате сокращения социальных работников, согласно мероприятиям "дорожной карты" по увеличению числа получателей услуг на дому на 1 социального работника.</t>
  </si>
  <si>
    <t>За 2014 год реализовано 482 выставочных проекта в Ульяновской области, что составляет рост 48,2 % к уровню 2012 года.</t>
  </si>
  <si>
    <t>За 2014 год   515 720  детей привлечено к участию в творческих мероприятиях, что составляет 2,0 %.</t>
  </si>
  <si>
    <t>Отклонение фактического показателя от планового показателя обусловлено проведением  незапланированных выставок</t>
  </si>
  <si>
    <t>16. Прирост количества выставочных проектов, осуществляемых в субъектах Российской Федерации, относительно уровня 2012 года</t>
  </si>
  <si>
    <t>Отклонение значения показателя в сторону увеличения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</si>
  <si>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2014</t>
  </si>
  <si>
    <t xml:space="preserve">1)21.02.2014 2)19.03.2014 3)01.09.2014 4)01.12.2014 </t>
  </si>
  <si>
    <t xml:space="preserve">1)21.02.2014 2)19.03.2014 3)01.09.2014  4)01.12.2014 </t>
  </si>
  <si>
    <t xml:space="preserve">1) Заключение Соглашения с Федеральной службой по труду и занятости о предоставлении в 2014 году субсидии из федерального бюджета бюджету Ульяновской области на реализацию дополнительных мероприятий в сфере занятости населения; 2) Утверждён порядок финансирования мероприятий по оборудованию (оснащению) рабочих мест для инвалидов постановлением Правительства Ульяновской области от 10.09.2014 №419«О внесении изменений в постановление Правительства Ульяновской области от 22.12.2011 № 632-П и признании утратившими силу отдельных постановлений Правительства Ульяновской области»; 3) За январь-сентябрь 2014 года создано 140  оборудованное (оснащённое) рабочие место для трудоустройства незанятых инвалидов; 4) За январь-декабрь трудоустроено 170 инвалидов, оборудовано (оснащено) 170 рабочих мест из них для 6 инвалидов использующих кресла-коляски.    </t>
  </si>
  <si>
    <t xml:space="preserve"> 14.3.</t>
  </si>
  <si>
    <t>Повышение заработной платы среднего медицинского (фармацевтического) персонала (персонала, обеспечивающего условия для предоставления медицинских услуг)</t>
  </si>
  <si>
    <t xml:space="preserve">Постановление Правительства Ульяновской области от 20.10.2008 № 440-П «Об утверждении Положения об отраслевой системе оплаты труда работников областных государственных учреждений культуры и государственных архивов Ульяновской области» </t>
  </si>
  <si>
    <t xml:space="preserve">Постановление Правительства Ульяновской области от  29.08.2011 № 42/411-П «Культура в Ульяновской области" на 2012-2016 годы </t>
  </si>
  <si>
    <t xml:space="preserve">Осуществление выставочных проектов в Ульяновской области </t>
  </si>
  <si>
    <t>Проведение творческих мероприятий</t>
  </si>
  <si>
    <t>За 2012 год 505 600 детей привлечено к участию в творческих мероприятиях.</t>
  </si>
  <si>
    <t>Постановление Правительства Ульяновской области от 18.08.2008 № 353-П "О введении отраслевой системы оплаты труда работников областных государственных образовательных учреждений Ульяновской области", постановление Правительства Ульяновской области от 21.07.2009 № 284-П "Об утверждении положений об оплате труда работников отдельных областных государственных учреждений Ульяновской области"</t>
  </si>
  <si>
    <t>Индексация уровня заработной платы педагогическим работникам системы общего образования</t>
  </si>
  <si>
    <t>Постановление Правительства Ульяновской области от 24.10.2012 № 496-П "О внесении изменений в постановление Правительства Ульяновской области от 18.08.2008 № 353-П и постановление Правительства Ульяновской области от 21.07.2009 № 284-П"</t>
  </si>
  <si>
    <t>2012</t>
  </si>
  <si>
    <t xml:space="preserve"> 6.3.</t>
  </si>
  <si>
    <t xml:space="preserve"> 7.2.</t>
  </si>
  <si>
    <t>8. 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</si>
  <si>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 xml:space="preserve"> 12.3.</t>
  </si>
  <si>
    <t>31.12.201</t>
  </si>
  <si>
    <t>Повышение заработной платы младшего медицинского персонала (персонала, обеспечивающего условия для предоставления медицинских услуг)</t>
  </si>
  <si>
    <t xml:space="preserve"> 15.2.</t>
  </si>
  <si>
    <t>Постановление Правительства Ульяновской области от 25.01.2012 № 29-П "О программе поддержки занятости населения Ульяновской области в 2012 году"</t>
  </si>
  <si>
    <t>В 2012 году трудоустроено 160 инвалида (исполнение Программы – 100%).Размер возмещения затрат работодателю на оборудование (оснащение) одного рабочего места для инвалида составляет 100,0 тыс. рублей.</t>
  </si>
  <si>
    <t>Отклонение значения показателя в сторону уменьшения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</si>
  <si>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t>
  </si>
  <si>
    <t>отчётная дата (период) значение показателя (N)</t>
  </si>
  <si>
    <t>Распоряжение Правительства Ульяновской области от 14.11.2006 № 592-пр "О Концепции повышения уровня жизни населения Ульяновской области"</t>
  </si>
  <si>
    <t>Обеспечение на основе оптимизации структуры экономики области устойчивого роста реальных доходов населения</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</si>
  <si>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2013 году.</t>
  </si>
  <si>
    <t xml:space="preserve">Приказ Департамента занятости населения Ульяновской области от 29.11.2010 № 26
"Об утверждении ведомственной целевой программы содействия занятости населения Ульяновской области на 2011 - 2013 годы"
</t>
  </si>
  <si>
    <t>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</si>
  <si>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</si>
  <si>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должно составлять 146,1 %</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</si>
  <si>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2014 года должно составлять 131,6 %</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</si>
  <si>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по 2013 году.</t>
  </si>
  <si>
    <t>Отклонение показателя обусловлено имеющимся дефицитом кадров. Фонд заработной платы был запланирован на большую численность работников, нежели сложилось по факту в 2013 году.</t>
  </si>
  <si>
    <t>Отклонение фактического показателя от планового показателя обусловлено проведением  незапланированных выставок, в том числе посвящённых 250-летию Н.М.Карамзина.</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</si>
  <si>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</si>
  <si>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Отношение средней заработной платы педагогических работников государственных  дошкольных образовательных учреждений к средней заработной плате в сфере общего образования в субъекте Российской Федерации </t>
  </si>
  <si>
    <t xml:space="preserve">7.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образовании в субъекте Российской Федерации </t>
  </si>
  <si>
    <t>140 % к 2018 году</t>
  </si>
  <si>
    <t>100 % к 2012 году</t>
  </si>
  <si>
    <t>100 % к 2013 году</t>
  </si>
  <si>
    <t>100 % к 2018 году</t>
  </si>
  <si>
    <t>200 % к 2018 году</t>
  </si>
  <si>
    <t>33,3 % к 2020 году</t>
  </si>
  <si>
    <t>14200 ед. к 2015 году</t>
  </si>
  <si>
    <t>8 % к 2018 году</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</si>
  <si>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</si>
  <si>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</si>
  <si>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Поэтапное повышение оплаты труда педагогических работников образовательных организаций, реализующих программы профессиональной подготовки и среднего профессионального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</si>
  <si>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</si>
  <si>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Постановление Правительства Ульяновской области от 28.02.2013 № 64-П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(2013-2018 годы)" </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</si>
  <si>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</si>
  <si>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</si>
  <si>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28.09.2012 № 447-П "О программе поддержки занятости населения Ульяновской области в 2013 году"</t>
  </si>
  <si>
    <t>Постановление Правительства Ульяновской области от 11.09.2013 № 37/408-П "Об утверждении государственной программы Ульяновской области "Социальная поддержка и защита населения Ульяновской области" на 2014-2018 годы"</t>
  </si>
  <si>
    <t>№ п/п</t>
  </si>
  <si>
    <t xml:space="preserve">  За  2014 год повысили квалификацию 5340 педагогических работников Ульяновской области</t>
  </si>
  <si>
    <t>Повышение квалификации работников здравоохранения и социального развития Ульяновской области</t>
  </si>
  <si>
    <t>Повышение квалификации  работников искусства и культурной политики Ульяновской области</t>
  </si>
  <si>
    <t>За 2014 год повысили квалификацию 363 работника искусства и культурной политики Ульяновской области</t>
  </si>
  <si>
    <t>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t>
  </si>
  <si>
    <t>Повышение квалификации и  профессиональная переподготовка педагогических работников</t>
  </si>
  <si>
    <t>Повышение заработной платы работников учреждений социального обслуживания в 2012 году</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</si>
  <si>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</si>
  <si>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единиц</t>
  </si>
  <si>
    <t>проценты</t>
  </si>
  <si>
    <t>Форма № 1</t>
  </si>
  <si>
    <t>9. Отношение средней заработной платы работников учреждений культуры к средней заработной плате по субъекту Российской Федерации</t>
  </si>
  <si>
    <t>12. Отношение средней заработной платы социальных работников к средней заработной плате по субъекту Российской Федерации</t>
  </si>
  <si>
    <t xml:space="preserve">13. 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</si>
  <si>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14. 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</si>
  <si>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15. Количество оборудованных (оснащённых) рабочих мест для трудоустройства инвалидов за год</t>
  </si>
  <si>
    <t>17. Доля детей, привлекаемых к участию в творческих мероприятиях, от общего числа детей</t>
  </si>
  <si>
    <t xml:space="preserve"> 17.1.</t>
  </si>
  <si>
    <t xml:space="preserve"> 16.2.</t>
  </si>
  <si>
    <t>Соглашение между Федерацией организаций профсоюзов Ульяновской области, Объединениями работодателей Ульяновской области, Правительством Ульяновской области на 2013-2015 годы от 24.12.2012 № 280-ДП</t>
  </si>
  <si>
    <t>Отношение средней заработной платы работников учреждений культуры к средней заработной плате по субъекту Российской Федерации</t>
  </si>
  <si>
    <t>Ульяновская область</t>
  </si>
  <si>
    <t>Наименование показателя</t>
  </si>
  <si>
    <t>Единица измерения</t>
  </si>
  <si>
    <t>Значение показателя</t>
  </si>
  <si>
    <t>Примечание</t>
  </si>
  <si>
    <t>Целевое</t>
  </si>
  <si>
    <t>Плановое</t>
  </si>
  <si>
    <t>Фактическое</t>
  </si>
  <si>
    <t>Отклонение</t>
  </si>
  <si>
    <t>процент</t>
  </si>
  <si>
    <t>10.1.</t>
  </si>
  <si>
    <t>Рост реальной заработной платы относительно уровня 2011 года</t>
  </si>
  <si>
    <t>Доля детей, привлекаемых к участию в творческих мероприятиях, от общего числа детей</t>
  </si>
  <si>
    <t>5.1.</t>
  </si>
  <si>
    <t>16.1.</t>
  </si>
  <si>
    <t>5.3.</t>
  </si>
  <si>
    <t>9.3.</t>
  </si>
  <si>
    <t>10.2.</t>
  </si>
  <si>
    <t>10.3.</t>
  </si>
  <si>
    <t>10.4.</t>
  </si>
  <si>
    <t>10.5.</t>
  </si>
  <si>
    <t>10.6.</t>
  </si>
  <si>
    <t>11.2.</t>
  </si>
  <si>
    <t>11.3.</t>
  </si>
  <si>
    <t>11.4.</t>
  </si>
  <si>
    <t>17.3.</t>
  </si>
  <si>
    <t>Реквизиты документа (НПА, поручения и т.д.)</t>
  </si>
  <si>
    <t>Результат исполнения мероприятия</t>
  </si>
  <si>
    <t>Дата исполнения мероприятия (план)</t>
  </si>
  <si>
    <t>Дата исполнения мероприятия (факт)</t>
  </si>
  <si>
    <t>Финансирование, предусмотренное бюджетом субъекта Российской Федерации, млн.руб.</t>
  </si>
  <si>
    <t>Указ Президента Российской Федерации от 07.05.2012 № 597 «О мероприятиях по реализации государственной социальной политики»</t>
  </si>
  <si>
    <t>Достижение в 2013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</si>
  <si>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2013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</si>
  <si>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 xml:space="preserve">О ходе достижения исполнительными органами государственнйо власти Ульяновской области показателей, содержащихся в Указе Президента Российской Федерации от 7 мая 2012  № 597 «О мероприятиях по реализации государственной социальной политики» </t>
  </si>
  <si>
    <t>№ Указа Президента Российской Федерации</t>
  </si>
  <si>
    <t>Министерство образования и науки Ульяновской области</t>
  </si>
  <si>
    <t>104,6*</t>
  </si>
  <si>
    <t>* Итоги федерального статистического наблюдения в сфере оплаты труда представлены за 1 квартал 2013 года, с момента ведения федерального статистического наблюдения.</t>
  </si>
  <si>
    <t>7.6.</t>
  </si>
  <si>
    <t>84,8*</t>
  </si>
  <si>
    <t>Министерство искусства и культурной политики Ульяновской области</t>
  </si>
  <si>
    <t>55,8*</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</si>
  <si>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</si>
  <si>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138,6*</t>
  </si>
  <si>
    <t>11.1.</t>
  </si>
  <si>
    <t>11.5.</t>
  </si>
  <si>
    <t>11.6.</t>
  </si>
  <si>
    <t>11.7.</t>
  </si>
  <si>
    <t>11.8.</t>
  </si>
  <si>
    <t>Главное управление труда, занятости, и социального благополучия Ульяновской области</t>
  </si>
  <si>
    <t>Отклонение обусловлено отсутствием единого подхода к разработке и реализации мер, направленных на достижение показателя, ввиду отсутствия утверждённого плана (программы), обеспечивающей расширение спроса на рынке труда на высококвалифицированных работников.</t>
  </si>
  <si>
    <t>Отклонение обусловлено отсутствием единого подхода к разработке и реализации мер направленных на достижение показателей ввиду отсутствия  утверждённого плана (программы обеспечивающей расширения спроса на рынке труда на высококвалифицированных работников).</t>
  </si>
  <si>
    <t>46,4*</t>
  </si>
  <si>
    <t>44,5*</t>
  </si>
  <si>
    <t>79,9*</t>
  </si>
  <si>
    <t xml:space="preserve"> Показатель средней заработной платы младшего медицинского персонала  планируется достигнуть  по итогам 2015 года. </t>
  </si>
  <si>
    <t xml:space="preserve">Показатель средней заработной платы среднего медицинского персонала  планируется достигнуть  по итогам 2015 года. </t>
  </si>
  <si>
    <t>Отклонение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2014 года.</t>
  </si>
  <si>
    <t>170**</t>
  </si>
  <si>
    <t>164**</t>
  </si>
  <si>
    <t>160**</t>
  </si>
  <si>
    <t xml:space="preserve">** Фактическое значение показателя указано исходя и данных, имеющихся в распоряжении отраслевого органа власти </t>
  </si>
  <si>
    <t>17.1.</t>
  </si>
  <si>
    <t>17.2.</t>
  </si>
  <si>
    <t>17.4.</t>
  </si>
  <si>
    <t>17.5.</t>
  </si>
  <si>
    <t>17.6.</t>
  </si>
  <si>
    <t>17.0.</t>
  </si>
  <si>
    <t>16.5.</t>
  </si>
  <si>
    <t>16.4.</t>
  </si>
  <si>
    <t>16.3.</t>
  </si>
  <si>
    <t>16.2.</t>
  </si>
  <si>
    <t>16.0.</t>
  </si>
  <si>
    <t>15.3.</t>
  </si>
  <si>
    <t>15.2.</t>
  </si>
  <si>
    <t>15.1.</t>
  </si>
  <si>
    <t>15.0.</t>
  </si>
  <si>
    <t>14.6.</t>
  </si>
  <si>
    <t>14.5.</t>
  </si>
  <si>
    <t>14.4.</t>
  </si>
  <si>
    <t>14.3.</t>
  </si>
  <si>
    <t>14.2.</t>
  </si>
  <si>
    <t>14.1.</t>
  </si>
  <si>
    <t>14.0.</t>
  </si>
  <si>
    <t>13.6.</t>
  </si>
  <si>
    <t>13.5.</t>
  </si>
  <si>
    <t>13.4.</t>
  </si>
  <si>
    <t>13.3.</t>
  </si>
  <si>
    <t>13.2.</t>
  </si>
  <si>
    <t>13.1.</t>
  </si>
  <si>
    <t>13.0.</t>
  </si>
  <si>
    <t>12.6.</t>
  </si>
  <si>
    <t>12.5.</t>
  </si>
  <si>
    <t>12.4.</t>
  </si>
  <si>
    <t>12.3.</t>
  </si>
  <si>
    <t>12.2.</t>
  </si>
  <si>
    <t>12.1.</t>
  </si>
  <si>
    <t>12.0.</t>
  </si>
  <si>
    <t>10.0.</t>
  </si>
  <si>
    <t>9.6.</t>
  </si>
  <si>
    <t>9.5.</t>
  </si>
  <si>
    <t>9.4.</t>
  </si>
  <si>
    <t>9.1.</t>
  </si>
  <si>
    <t>9.0.</t>
  </si>
  <si>
    <t>8.6.</t>
  </si>
  <si>
    <t>8.5.</t>
  </si>
  <si>
    <t>8.4.</t>
  </si>
  <si>
    <t>8.2.</t>
  </si>
  <si>
    <t>8.1.</t>
  </si>
  <si>
    <t>8.0.</t>
  </si>
  <si>
    <t>7.5.</t>
  </si>
  <si>
    <t>7.4.</t>
  </si>
  <si>
    <t>7.2.</t>
  </si>
  <si>
    <t>7.1.</t>
  </si>
  <si>
    <t>7.0.</t>
  </si>
  <si>
    <t>6.6.</t>
  </si>
  <si>
    <t>6.3.</t>
  </si>
  <si>
    <t>6.4.</t>
  </si>
  <si>
    <t>6.2.</t>
  </si>
  <si>
    <t>6.1.</t>
  </si>
  <si>
    <t>6.0.</t>
  </si>
  <si>
    <t>5.6.</t>
  </si>
  <si>
    <t>5.5.</t>
  </si>
  <si>
    <t>5.4.</t>
  </si>
  <si>
    <t>5.2.</t>
  </si>
  <si>
    <t>Прирост количества выставочных проектов, осуществляемых в субъектах Российской Федерации относительно уровня 2012 года***</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</si>
</sst>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30">
    <font>
      <sz val="11"/>
      <color indexed="8"/>
      <name val="Calibri"/>
      <family val="2"/>
    </font>
    <font>
      <b/>
      <sz val="10"/>
      <color indexed="8"/>
      <name val="Times New Roman"/>
      <family val="1"/>
    </font>
    <font>
      <sz val="8"/>
      <name val="Calibri"/>
      <family val="2"/>
    </font>
    <font>
      <sz val="10"/>
      <name val="Arial Cyr"/>
      <family val="0"/>
    </font>
    <font>
      <sz val="8"/>
      <color indexed="8"/>
      <name val="Times New Roman"/>
      <family val="1"/>
    </font>
    <font>
      <sz val="8"/>
      <color indexed="8"/>
      <name val="Calibri"/>
      <family val="2"/>
    </font>
    <font>
      <b/>
      <sz val="8"/>
      <color indexed="8"/>
      <name val="Times New Roman"/>
      <family val="1"/>
    </font>
    <font>
      <sz val="8"/>
      <name val="Times New Roman"/>
      <family val="1"/>
    </font>
    <font>
      <b/>
      <sz val="8"/>
      <color indexed="8"/>
      <name val="Calibri"/>
      <family val="2"/>
    </font>
    <font>
      <b/>
      <sz val="8"/>
      <name val="Calibri"/>
      <family val="2"/>
    </font>
    <font>
      <sz val="8"/>
      <color indexed="10"/>
      <name val="Times New Roman"/>
      <family val="1"/>
    </font>
    <font>
      <sz val="8"/>
      <color indexed="63"/>
      <name val="Times New Roman"/>
      <family val="1"/>
    </font>
    <font>
      <b/>
      <sz val="9"/>
      <name val="Tahoma"/>
      <family val="2"/>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
      <left style="thin"/>
      <right style="thin"/>
      <top/>
      <bottom/>
    </border>
    <border>
      <left/>
      <right/>
      <top/>
      <bottom style="thin"/>
    </border>
    <border>
      <left style="thin"/>
      <right/>
      <top style="thin"/>
      <bottom style="thin"/>
    </border>
    <border>
      <left/>
      <right/>
      <top style="thin"/>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0" fillId="0" borderId="0">
      <alignment/>
      <protection/>
    </xf>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9" fillId="4" borderId="0" applyNumberFormat="0" applyBorder="0" applyAlignment="0" applyProtection="0"/>
  </cellStyleXfs>
  <cellXfs count="171">
    <xf numFmtId="0" fontId="0" fillId="0" borderId="0" xfId="0" applyAlignment="1">
      <alignment/>
    </xf>
    <xf numFmtId="0" fontId="4" fillId="0" borderId="0" xfId="0" applyFont="1" applyFill="1" applyAlignment="1">
      <alignment vertical="center"/>
    </xf>
    <xf numFmtId="0" fontId="5" fillId="0" borderId="0" xfId="0" applyFont="1" applyFill="1" applyAlignment="1">
      <alignment/>
    </xf>
    <xf numFmtId="0" fontId="6" fillId="0" borderId="0" xfId="0" applyFont="1" applyFill="1" applyAlignment="1">
      <alignment vertical="center" wrapText="1"/>
    </xf>
    <xf numFmtId="0" fontId="6" fillId="0" borderId="0" xfId="0" applyFont="1" applyFill="1" applyAlignment="1">
      <alignment horizontal="right"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24" borderId="1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49" fontId="4" fillId="0" borderId="0" xfId="0" applyNumberFormat="1" applyFont="1" applyFill="1" applyBorder="1" applyAlignment="1">
      <alignment horizontal="left" vertical="top" wrapText="1"/>
    </xf>
    <xf numFmtId="0" fontId="8" fillId="0" borderId="0" xfId="0" applyFont="1" applyAlignment="1">
      <alignment vertical="top"/>
    </xf>
    <xf numFmtId="0" fontId="5" fillId="0" borderId="0" xfId="0" applyFont="1" applyAlignment="1">
      <alignment/>
    </xf>
    <xf numFmtId="0" fontId="8" fillId="0" borderId="0" xfId="0" applyFont="1" applyAlignment="1">
      <alignment/>
    </xf>
    <xf numFmtId="0" fontId="9" fillId="0" borderId="0" xfId="0" applyFont="1" applyAlignment="1">
      <alignment/>
    </xf>
    <xf numFmtId="0" fontId="2" fillId="0" borderId="0" xfId="0" applyFont="1" applyFill="1" applyAlignment="1">
      <alignment/>
    </xf>
    <xf numFmtId="0" fontId="8" fillId="0" borderId="0" xfId="0" applyFont="1" applyBorder="1" applyAlignment="1">
      <alignment/>
    </xf>
    <xf numFmtId="0" fontId="9" fillId="0" borderId="0" xfId="0" applyFont="1" applyAlignment="1">
      <alignment horizontal="center"/>
    </xf>
    <xf numFmtId="0" fontId="5" fillId="0" borderId="0" xfId="0" applyFont="1" applyBorder="1" applyAlignment="1">
      <alignment/>
    </xf>
    <xf numFmtId="0" fontId="8" fillId="0" borderId="0" xfId="0" applyFont="1" applyAlignment="1">
      <alignment horizontal="center"/>
    </xf>
    <xf numFmtId="0" fontId="5" fillId="0" borderId="0" xfId="0" applyFont="1" applyFill="1" applyBorder="1" applyAlignment="1">
      <alignment horizontal="left" vertical="top" wrapText="1"/>
    </xf>
    <xf numFmtId="0" fontId="5" fillId="0" borderId="0" xfId="0" applyNumberFormat="1" applyFont="1" applyAlignment="1">
      <alignment wrapText="1"/>
    </xf>
    <xf numFmtId="0" fontId="5" fillId="0" borderId="0" xfId="0" applyFont="1" applyAlignment="1">
      <alignment wrapText="1"/>
    </xf>
    <xf numFmtId="49" fontId="8" fillId="0" borderId="0" xfId="0" applyNumberFormat="1" applyFont="1" applyAlignment="1">
      <alignment horizontal="center" wrapText="1"/>
    </xf>
    <xf numFmtId="49" fontId="5" fillId="0" borderId="0" xfId="0" applyNumberFormat="1" applyFont="1" applyAlignment="1">
      <alignment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top" wrapText="1"/>
    </xf>
    <xf numFmtId="14" fontId="4" fillId="0" borderId="10" xfId="0" applyNumberFormat="1" applyFont="1" applyFill="1" applyBorder="1" applyAlignment="1">
      <alignment horizontal="center" vertical="center" wrapText="1"/>
    </xf>
    <xf numFmtId="0" fontId="7" fillId="24" borderId="10" xfId="0" applyFont="1" applyFill="1" applyBorder="1" applyAlignment="1">
      <alignment horizontal="center" vertical="top" wrapText="1"/>
    </xf>
    <xf numFmtId="14" fontId="4" fillId="24" borderId="10" xfId="0" applyNumberFormat="1" applyFont="1" applyFill="1" applyBorder="1" applyAlignment="1">
      <alignment horizontal="center" vertical="center" wrapText="1"/>
    </xf>
    <xf numFmtId="0" fontId="4" fillId="24"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top" wrapText="1"/>
    </xf>
    <xf numFmtId="49" fontId="4" fillId="24" borderId="10" xfId="0" applyNumberFormat="1" applyFont="1" applyFill="1" applyBorder="1" applyAlignment="1">
      <alignment horizontal="center" vertical="center" wrapText="1"/>
    </xf>
    <xf numFmtId="0" fontId="6" fillId="24" borderId="10" xfId="0" applyFont="1" applyFill="1" applyBorder="1" applyAlignment="1">
      <alignment vertical="center" wrapText="1"/>
    </xf>
    <xf numFmtId="0" fontId="5" fillId="24" borderId="0" xfId="0" applyFont="1" applyFill="1" applyAlignment="1">
      <alignment wrapText="1"/>
    </xf>
    <xf numFmtId="0" fontId="5" fillId="0" borderId="0" xfId="0" applyFont="1" applyAlignment="1">
      <alignment horizontal="center" vertical="center" wrapText="1"/>
    </xf>
    <xf numFmtId="0" fontId="8" fillId="0" borderId="0" xfId="0" applyNumberFormat="1" applyFont="1" applyAlignment="1">
      <alignment vertical="top"/>
    </xf>
    <xf numFmtId="0" fontId="8" fillId="0" borderId="0" xfId="0" applyNumberFormat="1" applyFont="1" applyAlignment="1">
      <alignment/>
    </xf>
    <xf numFmtId="0" fontId="5" fillId="0" borderId="0" xfId="0" applyNumberFormat="1" applyFont="1" applyBorder="1" applyAlignment="1">
      <alignment/>
    </xf>
    <xf numFmtId="0" fontId="4" fillId="0" borderId="0" xfId="0" applyNumberFormat="1" applyFont="1" applyFill="1" applyBorder="1" applyAlignment="1">
      <alignment horizontal="center" vertical="top" wrapText="1"/>
    </xf>
    <xf numFmtId="0" fontId="7" fillId="24" borderId="10" xfId="0" applyFont="1" applyFill="1" applyBorder="1" applyAlignment="1">
      <alignment horizontal="center" vertical="top" wrapText="1"/>
    </xf>
    <xf numFmtId="0" fontId="4" fillId="24" borderId="10" xfId="54" applyFont="1" applyFill="1" applyBorder="1" applyAlignment="1">
      <alignment horizontal="center" vertical="top" wrapText="1"/>
      <protection/>
    </xf>
    <xf numFmtId="0" fontId="4" fillId="24" borderId="10" xfId="0" applyFont="1" applyFill="1" applyBorder="1" applyAlignment="1">
      <alignment horizontal="center" vertical="top" wrapText="1"/>
    </xf>
    <xf numFmtId="0" fontId="4" fillId="24" borderId="10" xfId="0" applyNumberFormat="1" applyFont="1" applyFill="1" applyBorder="1" applyAlignment="1">
      <alignment horizontal="center" vertical="top" wrapText="1"/>
    </xf>
    <xf numFmtId="0" fontId="4" fillId="24" borderId="10" xfId="0" applyFont="1" applyFill="1" applyBorder="1" applyAlignment="1">
      <alignment horizontal="center" vertical="center" wrapText="1"/>
    </xf>
    <xf numFmtId="0" fontId="7" fillId="24" borderId="10" xfId="0" applyFont="1" applyFill="1" applyBorder="1" applyAlignment="1">
      <alignment horizontal="center" vertical="center" wrapText="1"/>
    </xf>
    <xf numFmtId="49" fontId="4" fillId="24" borderId="10" xfId="0" applyNumberFormat="1" applyFont="1" applyFill="1" applyBorder="1" applyAlignment="1">
      <alignment horizontal="center" vertical="center" wrapText="1"/>
    </xf>
    <xf numFmtId="0" fontId="4" fillId="24" borderId="10" xfId="54" applyFont="1" applyFill="1" applyBorder="1" applyAlignment="1">
      <alignment horizontal="center" vertical="center" wrapText="1"/>
      <protection/>
    </xf>
    <xf numFmtId="0" fontId="7" fillId="24" borderId="10" xfId="0" applyNumberFormat="1" applyFont="1" applyFill="1" applyBorder="1" applyAlignment="1">
      <alignment horizontal="center" vertical="center" wrapText="1"/>
    </xf>
    <xf numFmtId="0" fontId="4" fillId="24" borderId="10" xfId="0" applyFont="1" applyFill="1" applyBorder="1" applyAlignment="1">
      <alignment vertical="center" wrapText="1"/>
    </xf>
    <xf numFmtId="0" fontId="4" fillId="24" borderId="11" xfId="0" applyFont="1" applyFill="1" applyBorder="1" applyAlignment="1">
      <alignment vertical="center" wrapText="1"/>
    </xf>
    <xf numFmtId="0" fontId="4" fillId="24" borderId="12" xfId="0" applyFont="1" applyFill="1" applyBorder="1" applyAlignment="1">
      <alignment horizontal="center" vertical="center" wrapText="1"/>
    </xf>
    <xf numFmtId="0" fontId="4" fillId="24" borderId="11" xfId="0" applyFont="1" applyFill="1" applyBorder="1" applyAlignment="1">
      <alignment horizontal="center" vertical="center" wrapText="1"/>
    </xf>
    <xf numFmtId="0" fontId="5" fillId="24" borderId="0" xfId="0" applyFont="1" applyFill="1" applyAlignment="1">
      <alignment/>
    </xf>
    <xf numFmtId="164" fontId="4" fillId="24" borderId="10" xfId="0" applyNumberFormat="1" applyFont="1" applyFill="1" applyBorder="1" applyAlignment="1">
      <alignment horizontal="center" vertical="center" wrapText="1"/>
    </xf>
    <xf numFmtId="0" fontId="4" fillId="24" borderId="10" xfId="0" applyFont="1" applyFill="1" applyBorder="1" applyAlignment="1">
      <alignment horizontal="center" vertical="center"/>
    </xf>
    <xf numFmtId="0" fontId="5" fillId="24" borderId="10" xfId="0" applyFont="1" applyFill="1" applyBorder="1" applyAlignment="1">
      <alignment/>
    </xf>
    <xf numFmtId="0" fontId="7" fillId="24" borderId="10" xfId="0" applyFont="1" applyFill="1" applyBorder="1" applyAlignment="1">
      <alignment horizontal="center" vertical="center"/>
    </xf>
    <xf numFmtId="0" fontId="4" fillId="24" borderId="10" xfId="0" applyFont="1" applyFill="1" applyBorder="1" applyAlignment="1">
      <alignment horizontal="center" wrapText="1"/>
    </xf>
    <xf numFmtId="49" fontId="4" fillId="24" borderId="10" xfId="0" applyNumberFormat="1" applyFont="1" applyFill="1" applyBorder="1" applyAlignment="1">
      <alignment vertical="center" wrapText="1"/>
    </xf>
    <xf numFmtId="0" fontId="4" fillId="24" borderId="10" xfId="0" applyFont="1" applyFill="1" applyBorder="1" applyAlignment="1">
      <alignment horizontal="center"/>
    </xf>
    <xf numFmtId="0" fontId="1" fillId="0" borderId="0" xfId="0" applyFont="1" applyAlignment="1">
      <alignment horizontal="right" wrapText="1"/>
    </xf>
    <xf numFmtId="16" fontId="4" fillId="24" borderId="10" xfId="0" applyNumberFormat="1" applyFont="1" applyFill="1" applyBorder="1" applyAlignment="1">
      <alignment horizontal="center" vertical="center" wrapText="1"/>
    </xf>
    <xf numFmtId="14" fontId="4" fillId="24" borderId="10" xfId="0" applyNumberFormat="1" applyFont="1" applyFill="1" applyBorder="1" applyAlignment="1">
      <alignment horizontal="center" vertical="center" wrapText="1"/>
    </xf>
    <xf numFmtId="0" fontId="6" fillId="24" borderId="10" xfId="0" applyFont="1" applyFill="1" applyBorder="1" applyAlignment="1">
      <alignment horizontal="center" vertical="center" wrapText="1"/>
    </xf>
    <xf numFmtId="0" fontId="6" fillId="24" borderId="10" xfId="0" applyFont="1" applyFill="1" applyBorder="1" applyAlignment="1">
      <alignment vertical="center" wrapText="1"/>
    </xf>
    <xf numFmtId="0" fontId="4" fillId="24" borderId="10" xfId="0" applyNumberFormat="1" applyFont="1" applyFill="1" applyBorder="1" applyAlignment="1">
      <alignment horizontal="center" vertical="center" wrapText="1"/>
    </xf>
    <xf numFmtId="14" fontId="4" fillId="24" borderId="10" xfId="53" applyNumberFormat="1" applyFont="1" applyFill="1" applyBorder="1" applyAlignment="1">
      <alignment horizontal="center" vertical="center" wrapText="1"/>
      <protection/>
    </xf>
    <xf numFmtId="14" fontId="7" fillId="24" borderId="10" xfId="53" applyNumberFormat="1" applyFont="1" applyFill="1" applyBorder="1" applyAlignment="1">
      <alignment horizontal="center" vertical="center" wrapText="1"/>
      <protection/>
    </xf>
    <xf numFmtId="49" fontId="7" fillId="24" borderId="10" xfId="0" applyNumberFormat="1" applyFont="1" applyFill="1" applyBorder="1" applyAlignment="1">
      <alignment horizontal="center" vertical="center" wrapText="1"/>
    </xf>
    <xf numFmtId="0" fontId="10" fillId="24" borderId="10" xfId="0" applyFont="1" applyFill="1" applyBorder="1" applyAlignment="1">
      <alignment vertical="center" wrapText="1"/>
    </xf>
    <xf numFmtId="14" fontId="4" fillId="24" borderId="10" xfId="54" applyNumberFormat="1" applyFont="1" applyFill="1" applyBorder="1" applyAlignment="1">
      <alignment horizontal="center" vertical="center" wrapText="1"/>
      <protection/>
    </xf>
    <xf numFmtId="14" fontId="7" fillId="24" borderId="10" xfId="54" applyNumberFormat="1" applyFont="1" applyFill="1" applyBorder="1" applyAlignment="1">
      <alignment horizontal="center" vertical="center" wrapText="1"/>
      <protection/>
    </xf>
    <xf numFmtId="0" fontId="4" fillId="24" borderId="10" xfId="53" applyNumberFormat="1" applyFont="1" applyFill="1" applyBorder="1" applyAlignment="1">
      <alignment horizontal="center" vertical="center" wrapText="1"/>
      <protection/>
    </xf>
    <xf numFmtId="0" fontId="4" fillId="24" borderId="10" xfId="53" applyFont="1" applyFill="1" applyBorder="1" applyAlignment="1">
      <alignment horizontal="center" vertical="center" wrapText="1"/>
      <protection/>
    </xf>
    <xf numFmtId="0" fontId="4" fillId="24" borderId="10" xfId="53" applyFont="1" applyFill="1" applyBorder="1" applyAlignment="1">
      <alignment horizontal="center" vertical="top" wrapText="1"/>
      <protection/>
    </xf>
    <xf numFmtId="49" fontId="4" fillId="24" borderId="10" xfId="53" applyNumberFormat="1" applyFont="1" applyFill="1" applyBorder="1" applyAlignment="1">
      <alignment horizontal="center" vertical="center" wrapText="1"/>
      <protection/>
    </xf>
    <xf numFmtId="0" fontId="7" fillId="24" borderId="10" xfId="54" applyFont="1" applyFill="1" applyBorder="1" applyAlignment="1">
      <alignment horizontal="center" vertical="center" wrapText="1"/>
      <protection/>
    </xf>
    <xf numFmtId="0" fontId="4" fillId="24" borderId="10" xfId="54" applyNumberFormat="1" applyFont="1" applyFill="1" applyBorder="1" applyAlignment="1">
      <alignment horizontal="center" vertical="center" wrapText="1"/>
      <protection/>
    </xf>
    <xf numFmtId="49" fontId="4" fillId="24" borderId="10" xfId="54" applyNumberFormat="1" applyFont="1" applyFill="1" applyBorder="1" applyAlignment="1">
      <alignment horizontal="center" vertical="center" wrapText="1"/>
      <protection/>
    </xf>
    <xf numFmtId="0" fontId="4" fillId="24" borderId="10" xfId="54" applyNumberFormat="1" applyFont="1" applyFill="1" applyBorder="1" applyAlignment="1">
      <alignment horizontal="center" vertical="top" wrapText="1"/>
      <protection/>
    </xf>
    <xf numFmtId="0" fontId="4" fillId="24" borderId="10" xfId="53" applyNumberFormat="1" applyFont="1" applyFill="1" applyBorder="1" applyAlignment="1">
      <alignment horizontal="center" vertical="top" wrapText="1"/>
      <protection/>
    </xf>
    <xf numFmtId="0" fontId="7" fillId="24" borderId="10" xfId="53" applyNumberFormat="1" applyFont="1" applyFill="1" applyBorder="1" applyAlignment="1">
      <alignment horizontal="center" vertical="top" wrapText="1"/>
      <protection/>
    </xf>
    <xf numFmtId="14" fontId="7" fillId="24" borderId="10" xfId="0" applyNumberFormat="1" applyFont="1" applyFill="1" applyBorder="1" applyAlignment="1">
      <alignment horizontal="center" vertical="center" wrapText="1"/>
    </xf>
    <xf numFmtId="0" fontId="4" fillId="24" borderId="10" xfId="0" applyFont="1" applyFill="1" applyBorder="1" applyAlignment="1" applyProtection="1">
      <alignment horizontal="center" vertical="top" wrapText="1"/>
      <protection locked="0"/>
    </xf>
    <xf numFmtId="0" fontId="11" fillId="24" borderId="10" xfId="0" applyFont="1" applyFill="1" applyBorder="1" applyAlignment="1">
      <alignment horizontal="center" vertical="center" wrapText="1"/>
    </xf>
    <xf numFmtId="14" fontId="7" fillId="24" borderId="10" xfId="52" applyNumberFormat="1" applyFont="1" applyFill="1" applyBorder="1" applyAlignment="1">
      <alignment horizontal="center" vertical="center" wrapText="1"/>
      <protection/>
    </xf>
    <xf numFmtId="49" fontId="7" fillId="24" borderId="10" xfId="52" applyNumberFormat="1" applyFont="1" applyFill="1" applyBorder="1" applyAlignment="1">
      <alignment horizontal="center" vertical="center" wrapText="1"/>
      <protection/>
    </xf>
    <xf numFmtId="0" fontId="7" fillId="24" borderId="10" xfId="52" applyFont="1" applyFill="1" applyBorder="1" applyAlignment="1">
      <alignment horizontal="center" vertical="center" wrapText="1"/>
      <protection/>
    </xf>
    <xf numFmtId="14" fontId="4" fillId="24" borderId="10" xfId="52" applyNumberFormat="1" applyFont="1" applyFill="1" applyBorder="1" applyAlignment="1">
      <alignment horizontal="center" vertical="center" wrapText="1"/>
      <protection/>
    </xf>
    <xf numFmtId="49" fontId="4" fillId="24" borderId="10" xfId="52" applyNumberFormat="1" applyFont="1" applyFill="1" applyBorder="1" applyAlignment="1">
      <alignment horizontal="center" vertical="center" wrapText="1"/>
      <protection/>
    </xf>
    <xf numFmtId="0" fontId="4" fillId="24" borderId="10" xfId="52" applyFont="1" applyFill="1" applyBorder="1" applyAlignment="1">
      <alignment horizontal="center" vertical="center" wrapText="1"/>
      <protection/>
    </xf>
    <xf numFmtId="0" fontId="4" fillId="24" borderId="10" xfId="0" applyFont="1" applyFill="1" applyBorder="1" applyAlignment="1">
      <alignment horizontal="center" vertical="center" wrapText="1"/>
    </xf>
    <xf numFmtId="3" fontId="4" fillId="24" borderId="10" xfId="0" applyNumberFormat="1" applyFont="1" applyFill="1" applyBorder="1" applyAlignment="1">
      <alignment horizontal="center" vertical="center" wrapText="1"/>
    </xf>
    <xf numFmtId="0" fontId="5" fillId="24" borderId="10" xfId="0" applyFont="1" applyFill="1" applyBorder="1" applyAlignment="1">
      <alignment wrapText="1"/>
    </xf>
    <xf numFmtId="0" fontId="7" fillId="24" borderId="12" xfId="0" applyFont="1" applyFill="1" applyBorder="1" applyAlignment="1">
      <alignment horizontal="center" vertical="center" wrapText="1"/>
    </xf>
    <xf numFmtId="14" fontId="4" fillId="24" borderId="12" xfId="0" applyNumberFormat="1" applyFont="1" applyFill="1" applyBorder="1" applyAlignment="1">
      <alignment horizontal="center" vertical="center" wrapText="1"/>
    </xf>
    <xf numFmtId="49" fontId="4" fillId="24" borderId="12" xfId="0" applyNumberFormat="1" applyFont="1" applyFill="1" applyBorder="1" applyAlignment="1">
      <alignment horizontal="center" vertical="center" wrapText="1"/>
    </xf>
    <xf numFmtId="0" fontId="4" fillId="24" borderId="12" xfId="0" applyFont="1" applyFill="1" applyBorder="1" applyAlignment="1">
      <alignment horizontal="center" vertical="top" wrapText="1"/>
    </xf>
    <xf numFmtId="0" fontId="5" fillId="24" borderId="0" xfId="0" applyFont="1" applyFill="1" applyAlignment="1">
      <alignment wrapText="1"/>
    </xf>
    <xf numFmtId="0" fontId="5" fillId="24" borderId="10" xfId="0" applyNumberFormat="1" applyFont="1" applyFill="1" applyBorder="1" applyAlignment="1">
      <alignment horizontal="center" vertical="center" wrapText="1"/>
    </xf>
    <xf numFmtId="164" fontId="7" fillId="24" borderId="10" xfId="0" applyNumberFormat="1" applyFont="1" applyFill="1" applyBorder="1" applyAlignment="1">
      <alignment horizontal="center" vertical="center" wrapText="1"/>
    </xf>
    <xf numFmtId="165" fontId="4" fillId="24" borderId="10" xfId="0" applyNumberFormat="1" applyFont="1" applyFill="1" applyBorder="1" applyAlignment="1">
      <alignment horizontal="center" vertical="center" wrapText="1"/>
    </xf>
    <xf numFmtId="0" fontId="4" fillId="24" borderId="13" xfId="0" applyFont="1" applyFill="1" applyBorder="1" applyAlignment="1">
      <alignment horizontal="center" vertical="center" wrapText="1"/>
    </xf>
    <xf numFmtId="0" fontId="4" fillId="24" borderId="10" xfId="0" applyFont="1" applyFill="1" applyBorder="1" applyAlignment="1">
      <alignment vertical="top" wrapText="1"/>
    </xf>
    <xf numFmtId="0" fontId="4" fillId="24" borderId="10" xfId="0" applyFont="1" applyFill="1" applyBorder="1" applyAlignment="1">
      <alignment horizontal="center" vertical="top" wrapText="1"/>
    </xf>
    <xf numFmtId="2" fontId="4" fillId="24" borderId="12" xfId="62" applyNumberFormat="1" applyFont="1" applyFill="1" applyBorder="1" applyAlignment="1">
      <alignment horizontal="center" vertical="center" wrapText="1"/>
    </xf>
    <xf numFmtId="49" fontId="4" fillId="24" borderId="12" xfId="0" applyNumberFormat="1" applyFont="1" applyFill="1" applyBorder="1" applyAlignment="1">
      <alignment vertical="center" wrapText="1"/>
    </xf>
    <xf numFmtId="0" fontId="4" fillId="24" borderId="10" xfId="62" applyNumberFormat="1" applyFont="1" applyFill="1" applyBorder="1" applyAlignment="1">
      <alignment horizontal="center" vertical="center" wrapText="1"/>
    </xf>
    <xf numFmtId="43" fontId="4" fillId="24" borderId="10" xfId="62" applyFont="1" applyFill="1" applyBorder="1" applyAlignment="1">
      <alignment horizontal="center" vertical="center" wrapText="1"/>
    </xf>
    <xf numFmtId="0" fontId="4" fillId="0" borderId="10" xfId="0" applyFont="1" applyBorder="1" applyAlignment="1">
      <alignment horizontal="center" vertical="top" wrapText="1"/>
    </xf>
    <xf numFmtId="49" fontId="4" fillId="24" borderId="13" xfId="0" applyNumberFormat="1" applyFont="1" applyFill="1" applyBorder="1" applyAlignment="1">
      <alignment horizontal="center" vertical="center" wrapText="1"/>
    </xf>
    <xf numFmtId="49" fontId="4" fillId="24" borderId="0" xfId="0" applyNumberFormat="1" applyFont="1" applyFill="1" applyBorder="1" applyAlignment="1">
      <alignment horizontal="center" vertical="center" wrapText="1"/>
    </xf>
    <xf numFmtId="0" fontId="5" fillId="24" borderId="10" xfId="0" applyFont="1" applyFill="1" applyBorder="1" applyAlignment="1">
      <alignment horizontal="center" vertical="center"/>
    </xf>
    <xf numFmtId="0" fontId="4" fillId="0" borderId="10" xfId="0" applyFont="1" applyBorder="1" applyAlignment="1">
      <alignment horizontal="center" vertical="top" wrapText="1"/>
    </xf>
    <xf numFmtId="0" fontId="4" fillId="24" borderId="14" xfId="0" applyFont="1" applyFill="1" applyBorder="1" applyAlignment="1">
      <alignment vertical="top" wrapText="1"/>
    </xf>
    <xf numFmtId="0" fontId="4" fillId="24" borderId="11" xfId="0" applyFont="1" applyFill="1" applyBorder="1" applyAlignment="1">
      <alignment vertical="top" wrapText="1"/>
    </xf>
    <xf numFmtId="0" fontId="6" fillId="0" borderId="10" xfId="0" applyFont="1" applyBorder="1" applyAlignment="1">
      <alignment horizontal="center" vertical="center" wrapText="1"/>
    </xf>
    <xf numFmtId="0" fontId="13" fillId="24" borderId="10" xfId="0" applyFont="1" applyFill="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0" xfId="64" applyNumberFormat="1" applyFont="1" applyFill="1" applyBorder="1" applyAlignment="1">
      <alignment horizontal="center" vertical="top" wrapText="1"/>
    </xf>
    <xf numFmtId="49" fontId="4" fillId="24" borderId="0" xfId="0" applyNumberFormat="1" applyFont="1" applyFill="1" applyAlignment="1">
      <alignment horizontal="center" vertical="center" wrapText="1"/>
    </xf>
    <xf numFmtId="0" fontId="4" fillId="0" borderId="14"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24" borderId="10" xfId="0" applyFont="1" applyFill="1" applyBorder="1" applyAlignment="1">
      <alignment horizontal="center" vertical="top" wrapText="1"/>
    </xf>
    <xf numFmtId="0" fontId="6" fillId="24" borderId="10" xfId="0" applyFont="1" applyFill="1" applyBorder="1" applyAlignment="1">
      <alignment horizontal="center" vertical="center" wrapText="1"/>
    </xf>
    <xf numFmtId="0" fontId="6" fillId="24" borderId="10" xfId="53" applyFont="1" applyFill="1" applyBorder="1" applyAlignment="1">
      <alignment horizontal="center" vertical="center" wrapText="1"/>
      <protection/>
    </xf>
    <xf numFmtId="0" fontId="1" fillId="0" borderId="15" xfId="0" applyNumberFormat="1" applyFont="1" applyBorder="1" applyAlignment="1">
      <alignment horizontal="center" wrapText="1"/>
    </xf>
    <xf numFmtId="0" fontId="8" fillId="0" borderId="15" xfId="0" applyNumberFormat="1" applyFont="1" applyBorder="1" applyAlignment="1">
      <alignment horizontal="center" wrapText="1"/>
    </xf>
    <xf numFmtId="0" fontId="4" fillId="24" borderId="0" xfId="0" applyFont="1" applyFill="1" applyBorder="1" applyAlignment="1">
      <alignment horizontal="left" vertical="top" wrapText="1"/>
    </xf>
    <xf numFmtId="0" fontId="7" fillId="24" borderId="10" xfId="0" applyFont="1" applyFill="1" applyBorder="1" applyAlignment="1">
      <alignment horizontal="center" vertical="center" wrapText="1"/>
    </xf>
    <xf numFmtId="49" fontId="4" fillId="24" borderId="0"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0" fontId="4" fillId="24" borderId="10" xfId="0" applyFont="1" applyFill="1" applyBorder="1" applyAlignment="1">
      <alignment horizontal="center" vertical="center" wrapText="1"/>
    </xf>
    <xf numFmtId="49" fontId="6" fillId="0" borderId="0" xfId="0" applyNumberFormat="1" applyFont="1" applyAlignment="1">
      <alignment horizont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24" borderId="12" xfId="0" applyFont="1" applyFill="1" applyBorder="1" applyAlignment="1">
      <alignment horizontal="center" vertical="center" wrapText="1"/>
    </xf>
    <xf numFmtId="0" fontId="4" fillId="24" borderId="14" xfId="0" applyFont="1" applyFill="1" applyBorder="1" applyAlignment="1">
      <alignment horizontal="center" vertical="center" wrapText="1"/>
    </xf>
    <xf numFmtId="0" fontId="4" fillId="24" borderId="11" xfId="0" applyFont="1" applyFill="1" applyBorder="1" applyAlignment="1">
      <alignment horizontal="center" vertical="center" wrapText="1"/>
    </xf>
    <xf numFmtId="0" fontId="4" fillId="24" borderId="12" xfId="0" applyFont="1" applyFill="1" applyBorder="1" applyAlignment="1">
      <alignment horizontal="center" vertical="center"/>
    </xf>
    <xf numFmtId="0" fontId="4" fillId="24" borderId="14" xfId="0" applyFont="1" applyFill="1" applyBorder="1" applyAlignment="1">
      <alignment horizontal="center" vertical="center"/>
    </xf>
    <xf numFmtId="0" fontId="4" fillId="24" borderId="11" xfId="0" applyFont="1" applyFill="1" applyBorder="1" applyAlignment="1">
      <alignment horizontal="center" vertical="center"/>
    </xf>
    <xf numFmtId="0" fontId="1" fillId="0" borderId="0"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24" borderId="16" xfId="0" applyFont="1" applyFill="1" applyBorder="1" applyAlignment="1">
      <alignment horizontal="center" vertical="center" wrapText="1"/>
    </xf>
    <xf numFmtId="0" fontId="6" fillId="24" borderId="17" xfId="0" applyFont="1" applyFill="1" applyBorder="1" applyAlignment="1">
      <alignment horizontal="center" vertical="center" wrapText="1"/>
    </xf>
    <xf numFmtId="0" fontId="6" fillId="24" borderId="13" xfId="0" applyFont="1" applyFill="1" applyBorder="1" applyAlignment="1">
      <alignment horizontal="center" vertical="center" wrapText="1"/>
    </xf>
    <xf numFmtId="0" fontId="4" fillId="24" borderId="12" xfId="0" applyNumberFormat="1" applyFont="1" applyFill="1" applyBorder="1" applyAlignment="1">
      <alignment horizontal="center" vertical="top"/>
    </xf>
    <xf numFmtId="0" fontId="4" fillId="24" borderId="14" xfId="0" applyNumberFormat="1" applyFont="1" applyFill="1" applyBorder="1" applyAlignment="1">
      <alignment horizontal="center" vertical="top"/>
    </xf>
    <xf numFmtId="0" fontId="4" fillId="24" borderId="11" xfId="0" applyNumberFormat="1" applyFont="1" applyFill="1" applyBorder="1" applyAlignment="1">
      <alignment horizontal="center" vertical="top"/>
    </xf>
    <xf numFmtId="0" fontId="4" fillId="24" borderId="12" xfId="0" applyFont="1" applyFill="1" applyBorder="1" applyAlignment="1">
      <alignment horizontal="center" vertical="top" wrapText="1"/>
    </xf>
    <xf numFmtId="0" fontId="4" fillId="24" borderId="14" xfId="0" applyFont="1" applyFill="1" applyBorder="1" applyAlignment="1">
      <alignment horizontal="center" vertical="top" wrapText="1"/>
    </xf>
    <xf numFmtId="0" fontId="5" fillId="24" borderId="14" xfId="0" applyFont="1" applyFill="1" applyBorder="1" applyAlignment="1">
      <alignment horizontal="center" vertical="top" wrapText="1"/>
    </xf>
    <xf numFmtId="0" fontId="5" fillId="24" borderId="11" xfId="0" applyFont="1" applyFill="1" applyBorder="1" applyAlignment="1">
      <alignment horizontal="center" vertical="top" wrapText="1"/>
    </xf>
    <xf numFmtId="0" fontId="6" fillId="24" borderId="10" xfId="54" applyFont="1" applyFill="1" applyBorder="1" applyAlignment="1">
      <alignment horizontal="center" vertical="center" wrapText="1"/>
      <protection/>
    </xf>
    <xf numFmtId="0" fontId="6" fillId="24" borderId="16" xfId="0" applyFont="1" applyFill="1" applyBorder="1" applyAlignment="1">
      <alignment horizontal="center"/>
    </xf>
    <xf numFmtId="0" fontId="6" fillId="24" borderId="17" xfId="0" applyFont="1" applyFill="1" applyBorder="1" applyAlignment="1">
      <alignment horizontal="center"/>
    </xf>
    <xf numFmtId="0" fontId="6" fillId="24" borderId="13" xfId="0" applyFont="1" applyFill="1" applyBorder="1" applyAlignment="1">
      <alignment horizontal="center"/>
    </xf>
    <xf numFmtId="0" fontId="4" fillId="0" borderId="18" xfId="0" applyFont="1" applyBorder="1" applyAlignment="1">
      <alignment horizontal="left" vertical="top" wrapText="1"/>
    </xf>
    <xf numFmtId="0" fontId="4" fillId="24" borderId="10" xfId="0" applyNumberFormat="1"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3 2" xfId="54"/>
    <cellStyle name="Обычный 4"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06"/>
  <sheetViews>
    <sheetView view="pageBreakPreview" zoomScaleSheetLayoutView="100" zoomScalePageLayoutView="0" workbookViewId="0" topLeftCell="A1">
      <selection activeCell="A100" sqref="A100:K100"/>
    </sheetView>
  </sheetViews>
  <sheetFormatPr defaultColWidth="9.140625" defaultRowHeight="15"/>
  <cols>
    <col min="1" max="1" width="5.00390625" style="2" customWidth="1"/>
    <col min="2" max="2" width="10.7109375" style="2" customWidth="1"/>
    <col min="3" max="3" width="21.57421875" style="2" customWidth="1"/>
    <col min="4" max="4" width="8.28125" style="2" customWidth="1"/>
    <col min="5" max="5" width="19.421875" style="2" customWidth="1"/>
    <col min="6" max="6" width="9.140625" style="2" customWidth="1"/>
    <col min="7" max="7" width="9.00390625" style="2" customWidth="1"/>
    <col min="8" max="8" width="8.28125" style="2" customWidth="1"/>
    <col min="9" max="9" width="11.140625" style="2" customWidth="1"/>
    <col min="10" max="10" width="10.7109375" style="2" customWidth="1"/>
    <col min="11" max="11" width="70.00390625" style="2" customWidth="1"/>
    <col min="12" max="12" width="11.8515625" style="2" customWidth="1"/>
    <col min="13" max="16384" width="9.140625" style="2" customWidth="1"/>
  </cols>
  <sheetData>
    <row r="1" spans="1:11" ht="11.25">
      <c r="A1" s="1"/>
      <c r="C1" s="3"/>
      <c r="D1" s="3"/>
      <c r="E1" s="3"/>
      <c r="F1" s="143"/>
      <c r="G1" s="143"/>
      <c r="H1" s="3"/>
      <c r="I1" s="3"/>
      <c r="J1" s="3"/>
      <c r="K1" s="4" t="s">
        <v>277</v>
      </c>
    </row>
    <row r="2" spans="1:11" ht="27" customHeight="1">
      <c r="A2" s="153" t="s">
        <v>322</v>
      </c>
      <c r="B2" s="153"/>
      <c r="C2" s="153"/>
      <c r="D2" s="153"/>
      <c r="E2" s="153"/>
      <c r="F2" s="153"/>
      <c r="G2" s="153"/>
      <c r="H2" s="153"/>
      <c r="I2" s="153"/>
      <c r="J2" s="153"/>
      <c r="K2" s="153"/>
    </row>
    <row r="3" spans="1:11" ht="11.25">
      <c r="A3" s="144" t="s">
        <v>288</v>
      </c>
      <c r="B3" s="144"/>
      <c r="C3" s="144"/>
      <c r="D3" s="144"/>
      <c r="E3" s="144"/>
      <c r="F3" s="144"/>
      <c r="G3" s="144"/>
      <c r="H3" s="144"/>
      <c r="I3" s="144"/>
      <c r="J3" s="144"/>
      <c r="K3" s="144"/>
    </row>
    <row r="4" spans="1:11" ht="31.5" customHeight="1">
      <c r="A4" s="145" t="s">
        <v>266</v>
      </c>
      <c r="B4" s="144" t="s">
        <v>323</v>
      </c>
      <c r="C4" s="144" t="s">
        <v>289</v>
      </c>
      <c r="D4" s="144" t="s">
        <v>290</v>
      </c>
      <c r="E4" s="144" t="s">
        <v>114</v>
      </c>
      <c r="F4" s="144" t="s">
        <v>149</v>
      </c>
      <c r="G4" s="144" t="s">
        <v>291</v>
      </c>
      <c r="H4" s="144"/>
      <c r="I4" s="144"/>
      <c r="J4" s="144"/>
      <c r="K4" s="144" t="s">
        <v>292</v>
      </c>
    </row>
    <row r="5" spans="1:11" ht="36" customHeight="1">
      <c r="A5" s="146"/>
      <c r="B5" s="144"/>
      <c r="C5" s="144"/>
      <c r="D5" s="144"/>
      <c r="E5" s="144"/>
      <c r="F5" s="144"/>
      <c r="G5" s="5" t="s">
        <v>293</v>
      </c>
      <c r="H5" s="5" t="s">
        <v>294</v>
      </c>
      <c r="I5" s="5" t="s">
        <v>295</v>
      </c>
      <c r="J5" s="5" t="s">
        <v>296</v>
      </c>
      <c r="K5" s="144"/>
    </row>
    <row r="6" spans="1:11" ht="10.5" customHeight="1">
      <c r="A6" s="5">
        <v>1</v>
      </c>
      <c r="B6" s="5">
        <v>2</v>
      </c>
      <c r="C6" s="5">
        <v>3</v>
      </c>
      <c r="D6" s="5">
        <v>4</v>
      </c>
      <c r="E6" s="5">
        <v>5</v>
      </c>
      <c r="F6" s="5">
        <v>6</v>
      </c>
      <c r="G6" s="5">
        <v>7</v>
      </c>
      <c r="H6" s="5">
        <v>8</v>
      </c>
      <c r="I6" s="5">
        <v>9</v>
      </c>
      <c r="J6" s="5">
        <v>10</v>
      </c>
      <c r="K6" s="5">
        <v>11</v>
      </c>
    </row>
    <row r="7" spans="1:11" ht="45">
      <c r="A7" s="5" t="s">
        <v>162</v>
      </c>
      <c r="B7" s="130">
        <v>597</v>
      </c>
      <c r="C7" s="145" t="s">
        <v>299</v>
      </c>
      <c r="D7" s="145" t="s">
        <v>297</v>
      </c>
      <c r="E7" s="145" t="s">
        <v>55</v>
      </c>
      <c r="F7" s="5">
        <v>2012</v>
      </c>
      <c r="G7" s="145" t="s">
        <v>249</v>
      </c>
      <c r="H7" s="5">
        <v>108</v>
      </c>
      <c r="I7" s="5">
        <v>108.4</v>
      </c>
      <c r="J7" s="5">
        <f>I7-H7</f>
        <v>0.4000000000000057</v>
      </c>
      <c r="K7" s="5" t="s">
        <v>108</v>
      </c>
    </row>
    <row r="8" spans="1:11" ht="56.25">
      <c r="A8" s="6" t="s">
        <v>301</v>
      </c>
      <c r="B8" s="131"/>
      <c r="C8" s="128"/>
      <c r="D8" s="128"/>
      <c r="E8" s="128"/>
      <c r="F8" s="5">
        <v>2013</v>
      </c>
      <c r="G8" s="128"/>
      <c r="H8" s="7">
        <v>115</v>
      </c>
      <c r="I8" s="7">
        <v>113.9</v>
      </c>
      <c r="J8" s="7">
        <f>H8-I8</f>
        <v>1.0999999999999943</v>
      </c>
      <c r="K8" s="5" t="s">
        <v>98</v>
      </c>
    </row>
    <row r="9" spans="1:11" ht="56.25">
      <c r="A9" s="6" t="s">
        <v>413</v>
      </c>
      <c r="B9" s="131"/>
      <c r="C9" s="128"/>
      <c r="D9" s="128"/>
      <c r="E9" s="128"/>
      <c r="F9" s="5">
        <v>2014</v>
      </c>
      <c r="G9" s="128"/>
      <c r="H9" s="7">
        <v>120</v>
      </c>
      <c r="I9" s="5">
        <v>116.9</v>
      </c>
      <c r="J9" s="7">
        <f>H9-I9</f>
        <v>3.0999999999999943</v>
      </c>
      <c r="K9" s="5" t="s">
        <v>99</v>
      </c>
    </row>
    <row r="10" spans="1:11" ht="11.25">
      <c r="A10" s="6" t="s">
        <v>303</v>
      </c>
      <c r="B10" s="131"/>
      <c r="C10" s="128"/>
      <c r="D10" s="128"/>
      <c r="E10" s="128"/>
      <c r="F10" s="5">
        <v>2015</v>
      </c>
      <c r="G10" s="128"/>
      <c r="H10" s="7">
        <v>124</v>
      </c>
      <c r="I10" s="7"/>
      <c r="J10" s="7"/>
      <c r="K10" s="5"/>
    </row>
    <row r="11" spans="1:11" ht="11.25">
      <c r="A11" s="6" t="s">
        <v>412</v>
      </c>
      <c r="B11" s="131"/>
      <c r="C11" s="128"/>
      <c r="D11" s="128"/>
      <c r="E11" s="128"/>
      <c r="F11" s="5">
        <v>2016</v>
      </c>
      <c r="G11" s="128"/>
      <c r="H11" s="7">
        <v>130</v>
      </c>
      <c r="I11" s="7"/>
      <c r="J11" s="7"/>
      <c r="K11" s="5"/>
    </row>
    <row r="12" spans="1:11" ht="11.25">
      <c r="A12" s="6" t="s">
        <v>411</v>
      </c>
      <c r="B12" s="131"/>
      <c r="C12" s="128"/>
      <c r="D12" s="128"/>
      <c r="E12" s="128"/>
      <c r="F12" s="5">
        <v>2017</v>
      </c>
      <c r="G12" s="128"/>
      <c r="H12" s="7">
        <v>137</v>
      </c>
      <c r="I12" s="7"/>
      <c r="J12" s="7"/>
      <c r="K12" s="5"/>
    </row>
    <row r="13" spans="1:11" ht="11.25">
      <c r="A13" s="6" t="s">
        <v>410</v>
      </c>
      <c r="B13" s="132"/>
      <c r="C13" s="146"/>
      <c r="D13" s="146"/>
      <c r="E13" s="146"/>
      <c r="F13" s="5">
        <v>2018</v>
      </c>
      <c r="G13" s="146"/>
      <c r="H13" s="7">
        <v>140</v>
      </c>
      <c r="I13" s="7"/>
      <c r="J13" s="7"/>
      <c r="K13" s="5"/>
    </row>
    <row r="14" spans="1:11" ht="45">
      <c r="A14" s="51" t="s">
        <v>409</v>
      </c>
      <c r="B14" s="150">
        <v>597</v>
      </c>
      <c r="C14" s="147" t="s">
        <v>150</v>
      </c>
      <c r="D14" s="147" t="s">
        <v>297</v>
      </c>
      <c r="E14" s="147" t="s">
        <v>324</v>
      </c>
      <c r="F14" s="49">
        <v>2012</v>
      </c>
      <c r="G14" s="147" t="s">
        <v>250</v>
      </c>
      <c r="H14" s="49">
        <v>100</v>
      </c>
      <c r="I14" s="49" t="s">
        <v>325</v>
      </c>
      <c r="J14" s="49">
        <f>104.6-100</f>
        <v>4.599999999999994</v>
      </c>
      <c r="K14" s="49" t="s">
        <v>207</v>
      </c>
    </row>
    <row r="15" spans="1:11" ht="38.25" customHeight="1">
      <c r="A15" s="51" t="s">
        <v>408</v>
      </c>
      <c r="B15" s="151"/>
      <c r="C15" s="148"/>
      <c r="D15" s="148"/>
      <c r="E15" s="148"/>
      <c r="F15" s="49">
        <v>2013</v>
      </c>
      <c r="G15" s="148"/>
      <c r="H15" s="49">
        <v>100</v>
      </c>
      <c r="I15" s="49">
        <v>103.6</v>
      </c>
      <c r="J15" s="49">
        <f>I15-H15</f>
        <v>3.5999999999999943</v>
      </c>
      <c r="K15" s="49" t="s">
        <v>207</v>
      </c>
    </row>
    <row r="16" spans="1:11" ht="45">
      <c r="A16" s="51" t="s">
        <v>407</v>
      </c>
      <c r="B16" s="151"/>
      <c r="C16" s="148"/>
      <c r="D16" s="148"/>
      <c r="E16" s="148"/>
      <c r="F16" s="49">
        <v>2014</v>
      </c>
      <c r="G16" s="148"/>
      <c r="H16" s="49">
        <v>100</v>
      </c>
      <c r="I16" s="50">
        <v>106.5</v>
      </c>
      <c r="J16" s="49">
        <f>I16-H16</f>
        <v>6.5</v>
      </c>
      <c r="K16" s="52" t="s">
        <v>207</v>
      </c>
    </row>
    <row r="17" spans="1:11" ht="45">
      <c r="A17" s="51" t="s">
        <v>405</v>
      </c>
      <c r="B17" s="151"/>
      <c r="C17" s="148"/>
      <c r="D17" s="148"/>
      <c r="E17" s="148"/>
      <c r="F17" s="49">
        <v>2015</v>
      </c>
      <c r="G17" s="148"/>
      <c r="H17" s="49">
        <v>100</v>
      </c>
      <c r="I17" s="49" t="s">
        <v>56</v>
      </c>
      <c r="J17" s="49">
        <f>105.1-100</f>
        <v>5.099999999999994</v>
      </c>
      <c r="K17" s="52" t="s">
        <v>207</v>
      </c>
    </row>
    <row r="18" spans="1:11" ht="11.25">
      <c r="A18" s="51" t="s">
        <v>406</v>
      </c>
      <c r="B18" s="151"/>
      <c r="C18" s="148"/>
      <c r="D18" s="148"/>
      <c r="E18" s="148"/>
      <c r="F18" s="49">
        <v>2016</v>
      </c>
      <c r="G18" s="148"/>
      <c r="H18" s="49">
        <v>100</v>
      </c>
      <c r="I18" s="49"/>
      <c r="J18" s="49"/>
      <c r="K18" s="49"/>
    </row>
    <row r="19" spans="1:11" ht="11.25">
      <c r="A19" s="51" t="s">
        <v>127</v>
      </c>
      <c r="B19" s="151"/>
      <c r="C19" s="148"/>
      <c r="D19" s="148"/>
      <c r="E19" s="148"/>
      <c r="F19" s="49">
        <v>2017</v>
      </c>
      <c r="G19" s="148"/>
      <c r="H19" s="49">
        <v>100</v>
      </c>
      <c r="I19" s="49"/>
      <c r="J19" s="49"/>
      <c r="K19" s="49"/>
    </row>
    <row r="20" spans="1:11" ht="11.25">
      <c r="A20" s="51" t="s">
        <v>404</v>
      </c>
      <c r="B20" s="152"/>
      <c r="C20" s="149"/>
      <c r="D20" s="149"/>
      <c r="E20" s="149"/>
      <c r="F20" s="49">
        <v>2018</v>
      </c>
      <c r="G20" s="149"/>
      <c r="H20" s="49">
        <v>100</v>
      </c>
      <c r="I20" s="49"/>
      <c r="J20" s="49"/>
      <c r="K20" s="49"/>
    </row>
    <row r="21" spans="1:11" ht="37.5" customHeight="1">
      <c r="A21" s="51" t="s">
        <v>403</v>
      </c>
      <c r="B21" s="129">
        <v>597</v>
      </c>
      <c r="C21" s="142" t="s">
        <v>247</v>
      </c>
      <c r="D21" s="142" t="s">
        <v>297</v>
      </c>
      <c r="E21" s="142" t="s">
        <v>324</v>
      </c>
      <c r="F21" s="49">
        <v>2012</v>
      </c>
      <c r="G21" s="142" t="s">
        <v>251</v>
      </c>
      <c r="H21" s="49">
        <v>77.2</v>
      </c>
      <c r="I21" s="49" t="s">
        <v>5</v>
      </c>
      <c r="J21" s="49"/>
      <c r="K21" s="52"/>
    </row>
    <row r="22" spans="1:11" ht="38.25" customHeight="1">
      <c r="A22" s="51" t="s">
        <v>402</v>
      </c>
      <c r="B22" s="129"/>
      <c r="C22" s="142"/>
      <c r="D22" s="142"/>
      <c r="E22" s="142"/>
      <c r="F22" s="49">
        <v>2013</v>
      </c>
      <c r="G22" s="142"/>
      <c r="H22" s="49">
        <v>100</v>
      </c>
      <c r="I22" s="52">
        <v>97.7</v>
      </c>
      <c r="J22" s="52">
        <f>H22-I22</f>
        <v>2.299999999999997</v>
      </c>
      <c r="K22" s="52" t="s">
        <v>232</v>
      </c>
    </row>
    <row r="23" spans="1:11" ht="45">
      <c r="A23" s="51" t="s">
        <v>401</v>
      </c>
      <c r="B23" s="129"/>
      <c r="C23" s="142"/>
      <c r="D23" s="142"/>
      <c r="E23" s="142"/>
      <c r="F23" s="49">
        <v>2014</v>
      </c>
      <c r="G23" s="142"/>
      <c r="H23" s="49">
        <v>100</v>
      </c>
      <c r="I23" s="52">
        <v>100.8</v>
      </c>
      <c r="J23" s="52">
        <f>I23-H23</f>
        <v>0.7999999999999972</v>
      </c>
      <c r="K23" s="49" t="s">
        <v>207</v>
      </c>
    </row>
    <row r="24" spans="1:11" ht="45">
      <c r="A24" s="51" t="s">
        <v>169</v>
      </c>
      <c r="B24" s="129"/>
      <c r="C24" s="142"/>
      <c r="D24" s="142"/>
      <c r="E24" s="142"/>
      <c r="F24" s="49">
        <v>2015</v>
      </c>
      <c r="G24" s="142"/>
      <c r="H24" s="49">
        <v>100</v>
      </c>
      <c r="I24" s="52" t="s">
        <v>57</v>
      </c>
      <c r="J24" s="52">
        <f>101.5-100</f>
        <v>1.5</v>
      </c>
      <c r="K24" s="52" t="s">
        <v>232</v>
      </c>
    </row>
    <row r="25" spans="1:11" ht="11.25">
      <c r="A25" s="51" t="s">
        <v>400</v>
      </c>
      <c r="B25" s="129"/>
      <c r="C25" s="142"/>
      <c r="D25" s="142"/>
      <c r="E25" s="142"/>
      <c r="F25" s="49">
        <v>2016</v>
      </c>
      <c r="G25" s="142"/>
      <c r="H25" s="49">
        <v>100</v>
      </c>
      <c r="I25" s="52"/>
      <c r="J25" s="52"/>
      <c r="K25" s="52"/>
    </row>
    <row r="26" spans="1:11" ht="11.25">
      <c r="A26" s="51" t="s">
        <v>399</v>
      </c>
      <c r="B26" s="129"/>
      <c r="C26" s="142"/>
      <c r="D26" s="142"/>
      <c r="E26" s="142"/>
      <c r="F26" s="49">
        <v>2017</v>
      </c>
      <c r="G26" s="142"/>
      <c r="H26" s="49">
        <v>100</v>
      </c>
      <c r="I26" s="52"/>
      <c r="J26" s="52"/>
      <c r="K26" s="52"/>
    </row>
    <row r="27" spans="1:11" ht="11.25">
      <c r="A27" s="51" t="s">
        <v>327</v>
      </c>
      <c r="B27" s="129"/>
      <c r="C27" s="142"/>
      <c r="D27" s="142"/>
      <c r="E27" s="142"/>
      <c r="F27" s="49">
        <v>2018</v>
      </c>
      <c r="G27" s="142"/>
      <c r="H27" s="49">
        <v>100</v>
      </c>
      <c r="I27" s="52"/>
      <c r="J27" s="52"/>
      <c r="K27" s="52"/>
    </row>
    <row r="28" spans="1:11" ht="38.25" customHeight="1">
      <c r="A28" s="51" t="s">
        <v>398</v>
      </c>
      <c r="B28" s="129">
        <v>597</v>
      </c>
      <c r="C28" s="142" t="s">
        <v>155</v>
      </c>
      <c r="D28" s="142" t="s">
        <v>276</v>
      </c>
      <c r="E28" s="142" t="s">
        <v>324</v>
      </c>
      <c r="F28" s="49">
        <v>2012</v>
      </c>
      <c r="G28" s="49"/>
      <c r="H28" s="49">
        <v>71.1</v>
      </c>
      <c r="I28" s="49" t="s">
        <v>328</v>
      </c>
      <c r="J28" s="49">
        <f>84.8-71.7</f>
        <v>13.099999999999994</v>
      </c>
      <c r="K28" s="52" t="s">
        <v>207</v>
      </c>
    </row>
    <row r="29" spans="1:11" ht="45">
      <c r="A29" s="51" t="s">
        <v>397</v>
      </c>
      <c r="B29" s="129"/>
      <c r="C29" s="142"/>
      <c r="D29" s="142"/>
      <c r="E29" s="142"/>
      <c r="F29" s="49">
        <v>2013</v>
      </c>
      <c r="G29" s="142" t="s">
        <v>252</v>
      </c>
      <c r="H29" s="49">
        <v>83.9</v>
      </c>
      <c r="I29" s="49">
        <v>88.3</v>
      </c>
      <c r="J29" s="49">
        <f>I29-H29</f>
        <v>4.3999999999999915</v>
      </c>
      <c r="K29" s="53" t="s">
        <v>207</v>
      </c>
    </row>
    <row r="30" spans="1:11" ht="45">
      <c r="A30" s="51" t="s">
        <v>396</v>
      </c>
      <c r="B30" s="129"/>
      <c r="C30" s="142"/>
      <c r="D30" s="142"/>
      <c r="E30" s="142"/>
      <c r="F30" s="49">
        <v>2014</v>
      </c>
      <c r="G30" s="142"/>
      <c r="H30" s="49">
        <v>80</v>
      </c>
      <c r="I30" s="49">
        <v>84.3</v>
      </c>
      <c r="J30" s="49">
        <f>I30-H30</f>
        <v>4.299999999999997</v>
      </c>
      <c r="K30" s="49" t="s">
        <v>207</v>
      </c>
    </row>
    <row r="31" spans="1:11" ht="45">
      <c r="A31" s="51" t="s">
        <v>171</v>
      </c>
      <c r="B31" s="129"/>
      <c r="C31" s="142"/>
      <c r="D31" s="142"/>
      <c r="E31" s="142"/>
      <c r="F31" s="49">
        <v>2015</v>
      </c>
      <c r="G31" s="142"/>
      <c r="H31" s="49">
        <v>80</v>
      </c>
      <c r="I31" s="49" t="s">
        <v>58</v>
      </c>
      <c r="J31" s="49">
        <f>81.5-80</f>
        <v>1.5</v>
      </c>
      <c r="K31" s="49" t="s">
        <v>207</v>
      </c>
    </row>
    <row r="32" spans="1:11" ht="11.25">
      <c r="A32" s="51" t="s">
        <v>395</v>
      </c>
      <c r="B32" s="129"/>
      <c r="C32" s="142"/>
      <c r="D32" s="142"/>
      <c r="E32" s="142"/>
      <c r="F32" s="49">
        <v>2016</v>
      </c>
      <c r="G32" s="142"/>
      <c r="H32" s="49">
        <v>90</v>
      </c>
      <c r="I32" s="49"/>
      <c r="J32" s="49"/>
      <c r="K32" s="49"/>
    </row>
    <row r="33" spans="1:11" ht="11.25">
      <c r="A33" s="51" t="s">
        <v>394</v>
      </c>
      <c r="B33" s="129"/>
      <c r="C33" s="142"/>
      <c r="D33" s="142"/>
      <c r="E33" s="142"/>
      <c r="F33" s="49">
        <v>2017</v>
      </c>
      <c r="G33" s="142"/>
      <c r="H33" s="49">
        <v>100</v>
      </c>
      <c r="I33" s="49"/>
      <c r="J33" s="49"/>
      <c r="K33" s="49"/>
    </row>
    <row r="34" spans="1:11" ht="11.25">
      <c r="A34" s="51" t="s">
        <v>393</v>
      </c>
      <c r="B34" s="129"/>
      <c r="C34" s="142"/>
      <c r="D34" s="142"/>
      <c r="E34" s="142"/>
      <c r="F34" s="49">
        <v>2018</v>
      </c>
      <c r="G34" s="142"/>
      <c r="H34" s="49">
        <v>100</v>
      </c>
      <c r="I34" s="49"/>
      <c r="J34" s="49"/>
      <c r="K34" s="49"/>
    </row>
    <row r="35" spans="1:11" ht="45">
      <c r="A35" s="51" t="s">
        <v>392</v>
      </c>
      <c r="B35" s="142">
        <v>597</v>
      </c>
      <c r="C35" s="142" t="s">
        <v>287</v>
      </c>
      <c r="D35" s="142" t="s">
        <v>276</v>
      </c>
      <c r="E35" s="142" t="s">
        <v>329</v>
      </c>
      <c r="F35" s="49">
        <v>2012</v>
      </c>
      <c r="G35" s="142" t="s">
        <v>252</v>
      </c>
      <c r="H35" s="49">
        <v>47.3</v>
      </c>
      <c r="I35" s="49" t="s">
        <v>330</v>
      </c>
      <c r="J35" s="49">
        <f>55.8-47.3</f>
        <v>8.5</v>
      </c>
      <c r="K35" s="49" t="s">
        <v>207</v>
      </c>
    </row>
    <row r="36" spans="1:11" ht="38.25" customHeight="1">
      <c r="A36" s="51" t="s">
        <v>391</v>
      </c>
      <c r="B36" s="142"/>
      <c r="C36" s="142"/>
      <c r="D36" s="142"/>
      <c r="E36" s="142"/>
      <c r="F36" s="49">
        <v>2013</v>
      </c>
      <c r="G36" s="142"/>
      <c r="H36" s="49">
        <v>56.1</v>
      </c>
      <c r="I36" s="49">
        <v>59.9</v>
      </c>
      <c r="J36" s="49">
        <f>I36-H36</f>
        <v>3.799999999999997</v>
      </c>
      <c r="K36" s="49" t="s">
        <v>207</v>
      </c>
    </row>
    <row r="37" spans="1:11" ht="45">
      <c r="A37" s="51" t="s">
        <v>173</v>
      </c>
      <c r="B37" s="142"/>
      <c r="C37" s="142"/>
      <c r="D37" s="142"/>
      <c r="E37" s="142"/>
      <c r="F37" s="49">
        <v>2014</v>
      </c>
      <c r="G37" s="142"/>
      <c r="H37" s="49">
        <v>64.9</v>
      </c>
      <c r="I37" s="49">
        <v>67.3</v>
      </c>
      <c r="J37" s="49">
        <f>I37-H37</f>
        <v>2.3999999999999915</v>
      </c>
      <c r="K37" s="49" t="s">
        <v>207</v>
      </c>
    </row>
    <row r="38" spans="1:11" ht="45">
      <c r="A38" s="51" t="s">
        <v>304</v>
      </c>
      <c r="B38" s="142"/>
      <c r="C38" s="142"/>
      <c r="D38" s="142"/>
      <c r="E38" s="142"/>
      <c r="F38" s="49">
        <v>2015</v>
      </c>
      <c r="G38" s="142"/>
      <c r="H38" s="49">
        <v>65.2</v>
      </c>
      <c r="I38" s="49" t="s">
        <v>59</v>
      </c>
      <c r="J38" s="49">
        <f>67.3-65.2</f>
        <v>2.0999999999999943</v>
      </c>
      <c r="K38" s="49" t="s">
        <v>207</v>
      </c>
    </row>
    <row r="39" spans="1:11" ht="11.25">
      <c r="A39" s="51" t="s">
        <v>390</v>
      </c>
      <c r="B39" s="142"/>
      <c r="C39" s="142"/>
      <c r="D39" s="142"/>
      <c r="E39" s="142"/>
      <c r="F39" s="49">
        <v>2016</v>
      </c>
      <c r="G39" s="142"/>
      <c r="H39" s="49">
        <v>82.4</v>
      </c>
      <c r="I39" s="49"/>
      <c r="J39" s="49"/>
      <c r="K39" s="49"/>
    </row>
    <row r="40" spans="1:11" ht="11.25">
      <c r="A40" s="51" t="s">
        <v>389</v>
      </c>
      <c r="B40" s="142"/>
      <c r="C40" s="142"/>
      <c r="D40" s="142"/>
      <c r="E40" s="142"/>
      <c r="F40" s="49">
        <v>2017</v>
      </c>
      <c r="G40" s="142"/>
      <c r="H40" s="49">
        <v>91.2</v>
      </c>
      <c r="I40" s="49"/>
      <c r="J40" s="49"/>
      <c r="K40" s="49"/>
    </row>
    <row r="41" spans="1:11" ht="11.25">
      <c r="A41" s="51" t="s">
        <v>388</v>
      </c>
      <c r="B41" s="142"/>
      <c r="C41" s="142"/>
      <c r="D41" s="142"/>
      <c r="E41" s="142"/>
      <c r="F41" s="49">
        <v>2018</v>
      </c>
      <c r="G41" s="142"/>
      <c r="H41" s="49">
        <v>100</v>
      </c>
      <c r="I41" s="49"/>
      <c r="J41" s="49"/>
      <c r="K41" s="49"/>
    </row>
    <row r="42" spans="1:11" ht="11.25">
      <c r="A42" s="51" t="s">
        <v>387</v>
      </c>
      <c r="B42" s="129">
        <v>597</v>
      </c>
      <c r="C42" s="142" t="s">
        <v>331</v>
      </c>
      <c r="D42" s="142" t="s">
        <v>276</v>
      </c>
      <c r="E42" s="142" t="s">
        <v>113</v>
      </c>
      <c r="F42" s="49">
        <v>2012</v>
      </c>
      <c r="G42" s="142" t="s">
        <v>253</v>
      </c>
      <c r="H42" s="49" t="s">
        <v>233</v>
      </c>
      <c r="I42" s="49" t="s">
        <v>332</v>
      </c>
      <c r="J42" s="49"/>
      <c r="K42" s="49"/>
    </row>
    <row r="43" spans="1:11" ht="38.25" customHeight="1">
      <c r="A43" s="51" t="s">
        <v>298</v>
      </c>
      <c r="B43" s="129"/>
      <c r="C43" s="142"/>
      <c r="D43" s="142"/>
      <c r="E43" s="142"/>
      <c r="F43" s="49">
        <v>2013</v>
      </c>
      <c r="G43" s="142"/>
      <c r="H43" s="49">
        <v>146.1</v>
      </c>
      <c r="I43" s="49">
        <v>151.8</v>
      </c>
      <c r="J43" s="49">
        <f>I43-H43</f>
        <v>5.700000000000017</v>
      </c>
      <c r="K43" s="49" t="s">
        <v>243</v>
      </c>
    </row>
    <row r="44" spans="1:11" ht="33.75">
      <c r="A44" s="51" t="s">
        <v>305</v>
      </c>
      <c r="B44" s="129"/>
      <c r="C44" s="142"/>
      <c r="D44" s="142"/>
      <c r="E44" s="142"/>
      <c r="F44" s="49">
        <v>2014</v>
      </c>
      <c r="G44" s="142"/>
      <c r="H44" s="49">
        <v>131.6</v>
      </c>
      <c r="I44" s="49">
        <v>145.8</v>
      </c>
      <c r="J44" s="49">
        <f>I44-H44</f>
        <v>14.200000000000017</v>
      </c>
      <c r="K44" s="53" t="s">
        <v>200</v>
      </c>
    </row>
    <row r="45" spans="1:11" ht="44.25" customHeight="1">
      <c r="A45" s="51" t="s">
        <v>306</v>
      </c>
      <c r="B45" s="129"/>
      <c r="C45" s="142"/>
      <c r="D45" s="142"/>
      <c r="E45" s="142"/>
      <c r="F45" s="49">
        <v>2015</v>
      </c>
      <c r="G45" s="142"/>
      <c r="H45" s="49">
        <v>137</v>
      </c>
      <c r="I45" s="49" t="s">
        <v>60</v>
      </c>
      <c r="J45" s="49">
        <f>137-136.9</f>
        <v>0.09999999999999432</v>
      </c>
      <c r="K45" s="49" t="s">
        <v>110</v>
      </c>
    </row>
    <row r="46" spans="1:11" ht="11.25">
      <c r="A46" s="51" t="s">
        <v>307</v>
      </c>
      <c r="B46" s="129"/>
      <c r="C46" s="142"/>
      <c r="D46" s="142"/>
      <c r="E46" s="142"/>
      <c r="F46" s="49">
        <v>2016</v>
      </c>
      <c r="G46" s="142"/>
      <c r="H46" s="49">
        <v>159.6</v>
      </c>
      <c r="I46" s="49"/>
      <c r="J46" s="49"/>
      <c r="K46" s="49"/>
    </row>
    <row r="47" spans="1:11" ht="11.25">
      <c r="A47" s="51" t="s">
        <v>308</v>
      </c>
      <c r="B47" s="129"/>
      <c r="C47" s="142"/>
      <c r="D47" s="142"/>
      <c r="E47" s="142"/>
      <c r="F47" s="49">
        <v>2017</v>
      </c>
      <c r="G47" s="142"/>
      <c r="H47" s="49">
        <v>200</v>
      </c>
      <c r="I47" s="49"/>
      <c r="J47" s="49"/>
      <c r="K47" s="49"/>
    </row>
    <row r="48" spans="1:11" ht="11.25">
      <c r="A48" s="51" t="s">
        <v>309</v>
      </c>
      <c r="B48" s="129"/>
      <c r="C48" s="142"/>
      <c r="D48" s="142"/>
      <c r="E48" s="142"/>
      <c r="F48" s="49">
        <v>2018</v>
      </c>
      <c r="G48" s="142"/>
      <c r="H48" s="49">
        <v>200</v>
      </c>
      <c r="I48" s="49"/>
      <c r="J48" s="49"/>
      <c r="K48" s="49"/>
    </row>
    <row r="49" spans="1:11" ht="11.25">
      <c r="A49" s="51" t="s">
        <v>178</v>
      </c>
      <c r="B49" s="147">
        <v>597</v>
      </c>
      <c r="C49" s="147" t="s">
        <v>151</v>
      </c>
      <c r="D49" s="147" t="s">
        <v>276</v>
      </c>
      <c r="E49" s="147" t="s">
        <v>324</v>
      </c>
      <c r="F49" s="49">
        <v>2012</v>
      </c>
      <c r="G49" s="147" t="s">
        <v>254</v>
      </c>
      <c r="H49" s="49">
        <v>29.3</v>
      </c>
      <c r="I49" s="49" t="s">
        <v>233</v>
      </c>
      <c r="J49" s="49"/>
      <c r="K49" s="49"/>
    </row>
    <row r="50" spans="1:11" ht="38.25" customHeight="1">
      <c r="A50" s="51" t="s">
        <v>333</v>
      </c>
      <c r="B50" s="148"/>
      <c r="C50" s="148"/>
      <c r="D50" s="148"/>
      <c r="E50" s="148"/>
      <c r="F50" s="49">
        <v>2013</v>
      </c>
      <c r="G50" s="148"/>
      <c r="H50" s="49">
        <v>29.8</v>
      </c>
      <c r="I50" s="49">
        <v>26.7</v>
      </c>
      <c r="J50" s="49">
        <f>H50-I50</f>
        <v>3.1000000000000014</v>
      </c>
      <c r="K50" s="49" t="s">
        <v>339</v>
      </c>
    </row>
    <row r="51" spans="1:11" ht="37.5" customHeight="1">
      <c r="A51" s="51" t="s">
        <v>310</v>
      </c>
      <c r="B51" s="148"/>
      <c r="C51" s="148"/>
      <c r="D51" s="148"/>
      <c r="E51" s="148"/>
      <c r="F51" s="49">
        <v>2014</v>
      </c>
      <c r="G51" s="148"/>
      <c r="H51" s="49">
        <v>30.3</v>
      </c>
      <c r="I51" s="49">
        <v>26.9</v>
      </c>
      <c r="J51" s="49">
        <f>H51-I51</f>
        <v>3.400000000000002</v>
      </c>
      <c r="K51" s="49" t="s">
        <v>340</v>
      </c>
    </row>
    <row r="52" spans="1:11" ht="11.25">
      <c r="A52" s="51" t="s">
        <v>311</v>
      </c>
      <c r="B52" s="148"/>
      <c r="C52" s="148"/>
      <c r="D52" s="148"/>
      <c r="E52" s="148"/>
      <c r="F52" s="49">
        <v>2015</v>
      </c>
      <c r="G52" s="148"/>
      <c r="H52" s="49">
        <v>30.9</v>
      </c>
      <c r="I52" s="49"/>
      <c r="J52" s="49"/>
      <c r="K52" s="49"/>
    </row>
    <row r="53" spans="1:11" ht="11.25">
      <c r="A53" s="51" t="s">
        <v>312</v>
      </c>
      <c r="B53" s="148"/>
      <c r="C53" s="148"/>
      <c r="D53" s="148"/>
      <c r="E53" s="148"/>
      <c r="F53" s="49">
        <v>2016</v>
      </c>
      <c r="G53" s="148"/>
      <c r="H53" s="49">
        <v>31.4</v>
      </c>
      <c r="I53" s="49"/>
      <c r="J53" s="49"/>
      <c r="K53" s="49"/>
    </row>
    <row r="54" spans="1:11" ht="11.25">
      <c r="A54" s="51" t="s">
        <v>334</v>
      </c>
      <c r="B54" s="148"/>
      <c r="C54" s="148"/>
      <c r="D54" s="148"/>
      <c r="E54" s="148"/>
      <c r="F54" s="49">
        <v>2017</v>
      </c>
      <c r="G54" s="148"/>
      <c r="H54" s="49">
        <v>31.9</v>
      </c>
      <c r="I54" s="49"/>
      <c r="J54" s="49"/>
      <c r="K54" s="49"/>
    </row>
    <row r="55" spans="1:11" ht="11.25">
      <c r="A55" s="51" t="s">
        <v>335</v>
      </c>
      <c r="B55" s="148"/>
      <c r="C55" s="148"/>
      <c r="D55" s="148"/>
      <c r="E55" s="148"/>
      <c r="F55" s="49">
        <v>2018</v>
      </c>
      <c r="G55" s="148"/>
      <c r="H55" s="49" t="s">
        <v>36</v>
      </c>
      <c r="I55" s="49"/>
      <c r="J55" s="49"/>
      <c r="K55" s="49"/>
    </row>
    <row r="56" spans="1:11" ht="11.25">
      <c r="A56" s="51" t="s">
        <v>336</v>
      </c>
      <c r="B56" s="148"/>
      <c r="C56" s="148"/>
      <c r="D56" s="148"/>
      <c r="E56" s="148"/>
      <c r="F56" s="49">
        <v>2019</v>
      </c>
      <c r="G56" s="148"/>
      <c r="H56" s="49">
        <v>32.9</v>
      </c>
      <c r="I56" s="49"/>
      <c r="J56" s="49"/>
      <c r="K56" s="49"/>
    </row>
    <row r="57" spans="1:11" ht="11.25">
      <c r="A57" s="51" t="s">
        <v>337</v>
      </c>
      <c r="B57" s="149"/>
      <c r="C57" s="149"/>
      <c r="D57" s="149"/>
      <c r="E57" s="149"/>
      <c r="F57" s="49">
        <v>2020</v>
      </c>
      <c r="G57" s="149"/>
      <c r="H57" s="49">
        <v>33.3</v>
      </c>
      <c r="I57" s="49"/>
      <c r="J57" s="49"/>
      <c r="K57" s="58"/>
    </row>
    <row r="58" spans="1:11" ht="12" customHeight="1">
      <c r="A58" s="51" t="s">
        <v>386</v>
      </c>
      <c r="B58" s="147">
        <v>597</v>
      </c>
      <c r="C58" s="147" t="s">
        <v>152</v>
      </c>
      <c r="D58" s="147" t="s">
        <v>276</v>
      </c>
      <c r="E58" s="147" t="s">
        <v>338</v>
      </c>
      <c r="F58" s="49">
        <v>2012</v>
      </c>
      <c r="G58" s="147" t="s">
        <v>252</v>
      </c>
      <c r="H58" s="49" t="s">
        <v>233</v>
      </c>
      <c r="I58" s="49" t="s">
        <v>342</v>
      </c>
      <c r="J58" s="49"/>
      <c r="K58" s="49"/>
    </row>
    <row r="59" spans="1:11" ht="11.25">
      <c r="A59" s="51" t="s">
        <v>385</v>
      </c>
      <c r="B59" s="148"/>
      <c r="C59" s="148"/>
      <c r="D59" s="148"/>
      <c r="E59" s="148"/>
      <c r="F59" s="57">
        <v>2013</v>
      </c>
      <c r="G59" s="148"/>
      <c r="H59" s="59">
        <v>50.3</v>
      </c>
      <c r="I59" s="49">
        <v>50.3</v>
      </c>
      <c r="J59" s="49"/>
      <c r="K59" s="49"/>
    </row>
    <row r="60" spans="1:11" ht="67.5">
      <c r="A60" s="51" t="s">
        <v>384</v>
      </c>
      <c r="B60" s="148"/>
      <c r="C60" s="148"/>
      <c r="D60" s="148"/>
      <c r="E60" s="148"/>
      <c r="F60" s="49">
        <v>2014</v>
      </c>
      <c r="G60" s="148"/>
      <c r="H60" s="59">
        <v>58</v>
      </c>
      <c r="I60" s="49">
        <v>58.5</v>
      </c>
      <c r="J60" s="59">
        <v>0.5</v>
      </c>
      <c r="K60" s="49" t="s">
        <v>202</v>
      </c>
    </row>
    <row r="61" spans="1:11" ht="45">
      <c r="A61" s="51" t="s">
        <v>383</v>
      </c>
      <c r="B61" s="148"/>
      <c r="C61" s="148"/>
      <c r="D61" s="148"/>
      <c r="E61" s="148"/>
      <c r="F61" s="49">
        <v>2015</v>
      </c>
      <c r="G61" s="148"/>
      <c r="H61" s="59">
        <v>58.5</v>
      </c>
      <c r="I61" s="49" t="s">
        <v>61</v>
      </c>
      <c r="J61" s="49">
        <f>58.5-57.4</f>
        <v>1.1000000000000014</v>
      </c>
      <c r="K61" s="49" t="s">
        <v>109</v>
      </c>
    </row>
    <row r="62" spans="1:11" ht="11.25">
      <c r="A62" s="51" t="s">
        <v>382</v>
      </c>
      <c r="B62" s="148"/>
      <c r="C62" s="148"/>
      <c r="D62" s="148"/>
      <c r="E62" s="148"/>
      <c r="F62" s="49">
        <v>2016</v>
      </c>
      <c r="G62" s="148"/>
      <c r="H62" s="59">
        <v>79</v>
      </c>
      <c r="I62" s="49"/>
      <c r="J62" s="49"/>
      <c r="K62" s="49"/>
    </row>
    <row r="63" spans="1:11" ht="11.25">
      <c r="A63" s="51" t="s">
        <v>381</v>
      </c>
      <c r="B63" s="148"/>
      <c r="C63" s="148"/>
      <c r="D63" s="148"/>
      <c r="E63" s="148"/>
      <c r="F63" s="49">
        <v>2017</v>
      </c>
      <c r="G63" s="148"/>
      <c r="H63" s="49">
        <v>89.5</v>
      </c>
      <c r="I63" s="49"/>
      <c r="J63" s="49"/>
      <c r="K63" s="49"/>
    </row>
    <row r="64" spans="1:11" ht="14.25" customHeight="1">
      <c r="A64" s="51" t="s">
        <v>380</v>
      </c>
      <c r="B64" s="149"/>
      <c r="C64" s="149"/>
      <c r="D64" s="149"/>
      <c r="E64" s="149"/>
      <c r="F64" s="49">
        <v>2018</v>
      </c>
      <c r="G64" s="149"/>
      <c r="H64" s="49">
        <v>100</v>
      </c>
      <c r="I64" s="49"/>
      <c r="J64" s="49"/>
      <c r="K64" s="49"/>
    </row>
    <row r="65" spans="1:11" ht="14.25" customHeight="1">
      <c r="A65" s="51" t="s">
        <v>379</v>
      </c>
      <c r="B65" s="139">
        <v>597</v>
      </c>
      <c r="C65" s="139" t="s">
        <v>153</v>
      </c>
      <c r="D65" s="139" t="s">
        <v>276</v>
      </c>
      <c r="E65" s="139" t="s">
        <v>112</v>
      </c>
      <c r="F65" s="49">
        <v>2012</v>
      </c>
      <c r="G65" s="139" t="s">
        <v>252</v>
      </c>
      <c r="H65" s="49" t="s">
        <v>233</v>
      </c>
      <c r="I65" s="49" t="s">
        <v>341</v>
      </c>
      <c r="J65" s="49"/>
      <c r="K65" s="49"/>
    </row>
    <row r="66" spans="1:11" ht="45">
      <c r="A66" s="51" t="s">
        <v>378</v>
      </c>
      <c r="B66" s="139"/>
      <c r="C66" s="139"/>
      <c r="D66" s="139"/>
      <c r="E66" s="139"/>
      <c r="F66" s="50">
        <v>2013</v>
      </c>
      <c r="G66" s="139"/>
      <c r="H66" s="50">
        <v>50.1</v>
      </c>
      <c r="I66" s="49">
        <v>48.3</v>
      </c>
      <c r="J66" s="50">
        <f>H66-I66</f>
        <v>1.8000000000000043</v>
      </c>
      <c r="K66" s="49" t="s">
        <v>237</v>
      </c>
    </row>
    <row r="67" spans="1:11" ht="45">
      <c r="A67" s="51" t="s">
        <v>377</v>
      </c>
      <c r="B67" s="139"/>
      <c r="C67" s="139"/>
      <c r="D67" s="139"/>
      <c r="E67" s="139"/>
      <c r="F67" s="50">
        <v>2014</v>
      </c>
      <c r="G67" s="139"/>
      <c r="H67" s="50">
        <v>51</v>
      </c>
      <c r="I67" s="49">
        <v>49.2</v>
      </c>
      <c r="J67" s="50">
        <f>H67-I67</f>
        <v>1.7999999999999972</v>
      </c>
      <c r="K67" s="49" t="s">
        <v>201</v>
      </c>
    </row>
    <row r="68" spans="1:11" ht="25.5" customHeight="1">
      <c r="A68" s="51" t="s">
        <v>376</v>
      </c>
      <c r="B68" s="139"/>
      <c r="C68" s="139"/>
      <c r="D68" s="139"/>
      <c r="E68" s="139"/>
      <c r="F68" s="50">
        <v>2015</v>
      </c>
      <c r="G68" s="139"/>
      <c r="H68" s="50">
        <v>52.4</v>
      </c>
      <c r="I68" s="49" t="s">
        <v>62</v>
      </c>
      <c r="J68" s="50">
        <f>52.4-49.9</f>
        <v>2.5</v>
      </c>
      <c r="K68" s="49" t="s">
        <v>344</v>
      </c>
    </row>
    <row r="69" spans="1:11" ht="11.25">
      <c r="A69" s="51" t="s">
        <v>375</v>
      </c>
      <c r="B69" s="139"/>
      <c r="C69" s="139"/>
      <c r="D69" s="139"/>
      <c r="E69" s="139"/>
      <c r="F69" s="50">
        <v>2016</v>
      </c>
      <c r="G69" s="139"/>
      <c r="H69" s="50">
        <v>70.5</v>
      </c>
      <c r="I69" s="49"/>
      <c r="J69" s="50"/>
      <c r="K69" s="49"/>
    </row>
    <row r="70" spans="1:11" ht="11.25">
      <c r="A70" s="51" t="s">
        <v>374</v>
      </c>
      <c r="B70" s="139"/>
      <c r="C70" s="139"/>
      <c r="D70" s="139"/>
      <c r="E70" s="139"/>
      <c r="F70" s="50">
        <v>2017</v>
      </c>
      <c r="G70" s="139"/>
      <c r="H70" s="50">
        <v>100</v>
      </c>
      <c r="I70" s="49"/>
      <c r="J70" s="50"/>
      <c r="K70" s="49"/>
    </row>
    <row r="71" spans="1:11" ht="11.25">
      <c r="A71" s="51" t="s">
        <v>373</v>
      </c>
      <c r="B71" s="139"/>
      <c r="C71" s="139"/>
      <c r="D71" s="139"/>
      <c r="E71" s="139"/>
      <c r="F71" s="50">
        <v>2018</v>
      </c>
      <c r="G71" s="139"/>
      <c r="H71" s="50">
        <v>100</v>
      </c>
      <c r="I71" s="49"/>
      <c r="J71" s="50"/>
      <c r="K71" s="49"/>
    </row>
    <row r="72" spans="1:11" ht="15" customHeight="1">
      <c r="A72" s="51" t="s">
        <v>372</v>
      </c>
      <c r="B72" s="139">
        <v>597</v>
      </c>
      <c r="C72" s="139" t="s">
        <v>123</v>
      </c>
      <c r="D72" s="139" t="s">
        <v>276</v>
      </c>
      <c r="E72" s="139" t="s">
        <v>112</v>
      </c>
      <c r="F72" s="50">
        <v>2012</v>
      </c>
      <c r="G72" s="139" t="s">
        <v>252</v>
      </c>
      <c r="H72" s="50" t="s">
        <v>233</v>
      </c>
      <c r="I72" s="49" t="s">
        <v>343</v>
      </c>
      <c r="J72" s="50"/>
      <c r="K72" s="49"/>
    </row>
    <row r="73" spans="1:11" ht="26.25" customHeight="1">
      <c r="A73" s="51" t="s">
        <v>371</v>
      </c>
      <c r="B73" s="139"/>
      <c r="C73" s="139"/>
      <c r="D73" s="139"/>
      <c r="E73" s="139"/>
      <c r="F73" s="50">
        <v>2013</v>
      </c>
      <c r="G73" s="139"/>
      <c r="H73" s="50">
        <v>78.9</v>
      </c>
      <c r="I73" s="49">
        <v>83.4</v>
      </c>
      <c r="J73" s="50">
        <f>I73-H73</f>
        <v>4.5</v>
      </c>
      <c r="K73" s="49" t="s">
        <v>244</v>
      </c>
    </row>
    <row r="74" spans="1:11" ht="22.5">
      <c r="A74" s="51" t="s">
        <v>370</v>
      </c>
      <c r="B74" s="139"/>
      <c r="C74" s="139"/>
      <c r="D74" s="139"/>
      <c r="E74" s="139"/>
      <c r="F74" s="50">
        <v>2014</v>
      </c>
      <c r="G74" s="139"/>
      <c r="H74" s="50">
        <v>76.2</v>
      </c>
      <c r="I74" s="50">
        <v>81.8</v>
      </c>
      <c r="J74" s="50">
        <f>I74-H74</f>
        <v>5.599999999999994</v>
      </c>
      <c r="K74" s="50" t="s">
        <v>346</v>
      </c>
    </row>
    <row r="75" spans="1:11" ht="24" customHeight="1">
      <c r="A75" s="51" t="s">
        <v>369</v>
      </c>
      <c r="B75" s="139"/>
      <c r="C75" s="139"/>
      <c r="D75" s="139"/>
      <c r="E75" s="139"/>
      <c r="F75" s="50">
        <v>2015</v>
      </c>
      <c r="G75" s="139"/>
      <c r="H75" s="50">
        <v>79.3</v>
      </c>
      <c r="I75" s="49" t="s">
        <v>63</v>
      </c>
      <c r="J75" s="50">
        <f>79.3-78.5</f>
        <v>0.7999999999999972</v>
      </c>
      <c r="K75" s="49" t="s">
        <v>345</v>
      </c>
    </row>
    <row r="76" spans="1:11" ht="11.25">
      <c r="A76" s="51" t="s">
        <v>368</v>
      </c>
      <c r="B76" s="139"/>
      <c r="C76" s="139"/>
      <c r="D76" s="139"/>
      <c r="E76" s="139"/>
      <c r="F76" s="50">
        <v>2016</v>
      </c>
      <c r="G76" s="139"/>
      <c r="H76" s="50">
        <v>86.3</v>
      </c>
      <c r="I76" s="49"/>
      <c r="J76" s="50"/>
      <c r="K76" s="49"/>
    </row>
    <row r="77" spans="1:11" ht="11.25">
      <c r="A77" s="51" t="s">
        <v>367</v>
      </c>
      <c r="B77" s="139"/>
      <c r="C77" s="139"/>
      <c r="D77" s="139"/>
      <c r="E77" s="139"/>
      <c r="F77" s="50">
        <v>2017</v>
      </c>
      <c r="G77" s="139"/>
      <c r="H77" s="50">
        <v>100</v>
      </c>
      <c r="I77" s="49"/>
      <c r="J77" s="50"/>
      <c r="K77" s="49"/>
    </row>
    <row r="78" spans="1:11" ht="11.25">
      <c r="A78" s="51" t="s">
        <v>366</v>
      </c>
      <c r="B78" s="139"/>
      <c r="C78" s="139"/>
      <c r="D78" s="139"/>
      <c r="E78" s="139"/>
      <c r="F78" s="50">
        <v>2018</v>
      </c>
      <c r="G78" s="139"/>
      <c r="H78" s="50">
        <v>100</v>
      </c>
      <c r="I78" s="49"/>
      <c r="J78" s="50"/>
      <c r="K78" s="49"/>
    </row>
    <row r="79" spans="1:11" ht="13.5" customHeight="1">
      <c r="A79" s="51" t="s">
        <v>365</v>
      </c>
      <c r="B79" s="129">
        <v>597</v>
      </c>
      <c r="C79" s="133" t="s">
        <v>154</v>
      </c>
      <c r="D79" s="142" t="s">
        <v>275</v>
      </c>
      <c r="E79" s="142" t="s">
        <v>338</v>
      </c>
      <c r="F79" s="50">
        <v>2012</v>
      </c>
      <c r="G79" s="142" t="s">
        <v>255</v>
      </c>
      <c r="H79" s="50">
        <v>160</v>
      </c>
      <c r="I79" s="49" t="s">
        <v>349</v>
      </c>
      <c r="J79" s="50"/>
      <c r="K79" s="49"/>
    </row>
    <row r="80" spans="1:11" ht="12" customHeight="1">
      <c r="A80" s="51" t="s">
        <v>364</v>
      </c>
      <c r="B80" s="129"/>
      <c r="C80" s="133"/>
      <c r="D80" s="142"/>
      <c r="E80" s="142"/>
      <c r="F80" s="49">
        <v>2013</v>
      </c>
      <c r="G80" s="142"/>
      <c r="H80" s="60">
        <v>164</v>
      </c>
      <c r="I80" s="65" t="s">
        <v>348</v>
      </c>
      <c r="J80" s="60"/>
      <c r="K80" s="60"/>
    </row>
    <row r="81" spans="1:11" ht="12.75" customHeight="1">
      <c r="A81" s="51" t="s">
        <v>363</v>
      </c>
      <c r="B81" s="129"/>
      <c r="C81" s="133"/>
      <c r="D81" s="142"/>
      <c r="E81" s="142"/>
      <c r="F81" s="49">
        <v>2014</v>
      </c>
      <c r="G81" s="142"/>
      <c r="H81" s="49">
        <v>170</v>
      </c>
      <c r="I81" s="50" t="s">
        <v>347</v>
      </c>
      <c r="J81" s="50"/>
      <c r="K81" s="49"/>
    </row>
    <row r="82" spans="1:11" ht="13.5" customHeight="1">
      <c r="A82" s="51" t="s">
        <v>362</v>
      </c>
      <c r="B82" s="129"/>
      <c r="C82" s="133"/>
      <c r="D82" s="142"/>
      <c r="E82" s="142"/>
      <c r="F82" s="49">
        <v>2015</v>
      </c>
      <c r="G82" s="142"/>
      <c r="H82" s="49">
        <v>170</v>
      </c>
      <c r="I82" s="49"/>
      <c r="J82" s="49"/>
      <c r="K82" s="61"/>
    </row>
    <row r="83" spans="1:11" ht="14.25" customHeight="1">
      <c r="A83" s="64" t="s">
        <v>361</v>
      </c>
      <c r="B83" s="142">
        <v>597</v>
      </c>
      <c r="C83" s="142" t="s">
        <v>414</v>
      </c>
      <c r="D83" s="142" t="s">
        <v>276</v>
      </c>
      <c r="E83" s="142" t="s">
        <v>329</v>
      </c>
      <c r="F83" s="49">
        <v>2012</v>
      </c>
      <c r="G83" s="139" t="s">
        <v>253</v>
      </c>
      <c r="H83" s="49" t="s">
        <v>233</v>
      </c>
      <c r="I83" s="49"/>
      <c r="J83" s="49"/>
      <c r="K83" s="61"/>
    </row>
    <row r="84" spans="1:11" ht="22.5">
      <c r="A84" s="64" t="s">
        <v>302</v>
      </c>
      <c r="B84" s="142"/>
      <c r="C84" s="142"/>
      <c r="D84" s="142"/>
      <c r="E84" s="142"/>
      <c r="F84" s="49">
        <v>2013</v>
      </c>
      <c r="G84" s="139"/>
      <c r="H84" s="60">
        <v>10</v>
      </c>
      <c r="I84" s="62" t="s">
        <v>1</v>
      </c>
      <c r="J84" s="60">
        <f>19.3-10</f>
        <v>9.3</v>
      </c>
      <c r="K84" s="63" t="s">
        <v>245</v>
      </c>
    </row>
    <row r="85" spans="1:11" ht="22.5">
      <c r="A85" s="51" t="s">
        <v>360</v>
      </c>
      <c r="B85" s="142"/>
      <c r="C85" s="142"/>
      <c r="D85" s="142"/>
      <c r="E85" s="142"/>
      <c r="F85" s="49">
        <v>2014</v>
      </c>
      <c r="G85" s="139"/>
      <c r="H85" s="49">
        <v>20</v>
      </c>
      <c r="I85" s="50" t="s">
        <v>2</v>
      </c>
      <c r="J85" s="49">
        <f>48.2-20</f>
        <v>28.200000000000003</v>
      </c>
      <c r="K85" s="63" t="s">
        <v>205</v>
      </c>
    </row>
    <row r="86" spans="1:11" ht="11.25">
      <c r="A86" s="51" t="s">
        <v>359</v>
      </c>
      <c r="B86" s="142"/>
      <c r="C86" s="142"/>
      <c r="D86" s="142"/>
      <c r="E86" s="142"/>
      <c r="F86" s="49">
        <v>2015</v>
      </c>
      <c r="G86" s="139"/>
      <c r="H86" s="49">
        <v>40</v>
      </c>
      <c r="I86" s="49"/>
      <c r="J86" s="49"/>
      <c r="K86" s="54"/>
    </row>
    <row r="87" spans="1:11" ht="11.25">
      <c r="A87" s="51" t="s">
        <v>358</v>
      </c>
      <c r="B87" s="142"/>
      <c r="C87" s="142"/>
      <c r="D87" s="142"/>
      <c r="E87" s="142"/>
      <c r="F87" s="49">
        <v>2016</v>
      </c>
      <c r="G87" s="139"/>
      <c r="H87" s="49">
        <v>60</v>
      </c>
      <c r="I87" s="49"/>
      <c r="J87" s="49"/>
      <c r="K87" s="54"/>
    </row>
    <row r="88" spans="1:11" ht="11.25">
      <c r="A88" s="51" t="s">
        <v>357</v>
      </c>
      <c r="B88" s="142"/>
      <c r="C88" s="142"/>
      <c r="D88" s="142"/>
      <c r="E88" s="142"/>
      <c r="F88" s="49">
        <v>2017</v>
      </c>
      <c r="G88" s="139"/>
      <c r="H88" s="49">
        <v>80</v>
      </c>
      <c r="I88" s="49"/>
      <c r="J88" s="49"/>
      <c r="K88" s="54"/>
    </row>
    <row r="89" spans="1:11" ht="11.25">
      <c r="A89" s="51" t="s">
        <v>6</v>
      </c>
      <c r="B89" s="142"/>
      <c r="C89" s="142"/>
      <c r="D89" s="142"/>
      <c r="E89" s="142"/>
      <c r="F89" s="49">
        <v>2018</v>
      </c>
      <c r="G89" s="139"/>
      <c r="H89" s="49">
        <v>100</v>
      </c>
      <c r="I89" s="49"/>
      <c r="J89" s="49"/>
      <c r="K89" s="54"/>
    </row>
    <row r="90" spans="1:11" ht="12.75" customHeight="1">
      <c r="A90" s="51" t="s">
        <v>356</v>
      </c>
      <c r="B90" s="142">
        <v>597</v>
      </c>
      <c r="C90" s="142" t="s">
        <v>300</v>
      </c>
      <c r="D90" s="142" t="s">
        <v>276</v>
      </c>
      <c r="E90" s="142" t="s">
        <v>329</v>
      </c>
      <c r="F90" s="49">
        <v>2012</v>
      </c>
      <c r="G90" s="139" t="s">
        <v>256</v>
      </c>
      <c r="H90" s="49">
        <v>1</v>
      </c>
      <c r="I90" s="49" t="s">
        <v>3</v>
      </c>
      <c r="J90" s="49"/>
      <c r="K90" s="54"/>
    </row>
    <row r="91" spans="1:11" ht="11.25">
      <c r="A91" s="51" t="s">
        <v>351</v>
      </c>
      <c r="B91" s="142"/>
      <c r="C91" s="142"/>
      <c r="D91" s="142"/>
      <c r="E91" s="142"/>
      <c r="F91" s="49">
        <v>2013</v>
      </c>
      <c r="G91" s="139"/>
      <c r="H91" s="60">
        <v>1</v>
      </c>
      <c r="I91" s="62" t="s">
        <v>3</v>
      </c>
      <c r="J91" s="60"/>
      <c r="K91" s="63"/>
    </row>
    <row r="92" spans="1:11" ht="11.25">
      <c r="A92" s="51" t="s">
        <v>352</v>
      </c>
      <c r="B92" s="142"/>
      <c r="C92" s="142"/>
      <c r="D92" s="142"/>
      <c r="E92" s="142"/>
      <c r="F92" s="49">
        <v>2014</v>
      </c>
      <c r="G92" s="139"/>
      <c r="H92" s="49">
        <v>2</v>
      </c>
      <c r="I92" s="50" t="s">
        <v>4</v>
      </c>
      <c r="J92" s="49"/>
      <c r="K92" s="49"/>
    </row>
    <row r="93" spans="1:11" ht="11.25">
      <c r="A93" s="51" t="s">
        <v>313</v>
      </c>
      <c r="B93" s="142"/>
      <c r="C93" s="142"/>
      <c r="D93" s="142"/>
      <c r="E93" s="142"/>
      <c r="F93" s="49">
        <v>2015</v>
      </c>
      <c r="G93" s="139"/>
      <c r="H93" s="49">
        <v>5</v>
      </c>
      <c r="I93" s="49"/>
      <c r="J93" s="49"/>
      <c r="K93" s="49"/>
    </row>
    <row r="94" spans="1:11" ht="11.25">
      <c r="A94" s="51" t="s">
        <v>353</v>
      </c>
      <c r="B94" s="142"/>
      <c r="C94" s="142"/>
      <c r="D94" s="142"/>
      <c r="E94" s="142"/>
      <c r="F94" s="49">
        <v>2016</v>
      </c>
      <c r="G94" s="139"/>
      <c r="H94" s="49">
        <v>6</v>
      </c>
      <c r="I94" s="49"/>
      <c r="J94" s="49"/>
      <c r="K94" s="49"/>
    </row>
    <row r="95" spans="1:11" ht="11.25">
      <c r="A95" s="51" t="s">
        <v>354</v>
      </c>
      <c r="B95" s="142"/>
      <c r="C95" s="142"/>
      <c r="D95" s="142"/>
      <c r="E95" s="142"/>
      <c r="F95" s="49">
        <v>2017</v>
      </c>
      <c r="G95" s="139"/>
      <c r="H95" s="49">
        <v>7</v>
      </c>
      <c r="I95" s="49"/>
      <c r="J95" s="49"/>
      <c r="K95" s="49"/>
    </row>
    <row r="96" spans="1:11" ht="11.25">
      <c r="A96" s="51" t="s">
        <v>355</v>
      </c>
      <c r="B96" s="142"/>
      <c r="C96" s="142"/>
      <c r="D96" s="142"/>
      <c r="E96" s="142"/>
      <c r="F96" s="49">
        <v>2018</v>
      </c>
      <c r="G96" s="139"/>
      <c r="H96" s="49">
        <v>8</v>
      </c>
      <c r="I96" s="49"/>
      <c r="J96" s="49"/>
      <c r="K96" s="49"/>
    </row>
    <row r="97" spans="1:11" ht="11.25">
      <c r="A97" s="8"/>
      <c r="B97" s="9"/>
      <c r="C97" s="9"/>
      <c r="D97" s="9"/>
      <c r="E97" s="9"/>
      <c r="F97" s="9"/>
      <c r="G97" s="10"/>
      <c r="H97" s="9"/>
      <c r="I97" s="9"/>
      <c r="J97" s="9"/>
      <c r="K97" s="9"/>
    </row>
    <row r="98" spans="1:11" ht="11.25">
      <c r="A98" s="141"/>
      <c r="B98" s="141"/>
      <c r="C98" s="141"/>
      <c r="D98" s="141"/>
      <c r="E98" s="141"/>
      <c r="F98" s="141"/>
      <c r="G98" s="141"/>
      <c r="H98" s="141"/>
      <c r="I98" s="141"/>
      <c r="J98" s="141"/>
      <c r="K98" s="141"/>
    </row>
    <row r="99" spans="1:11" ht="11.25">
      <c r="A99" s="141" t="s">
        <v>326</v>
      </c>
      <c r="B99" s="141"/>
      <c r="C99" s="141"/>
      <c r="D99" s="141"/>
      <c r="E99" s="141"/>
      <c r="F99" s="141"/>
      <c r="G99" s="141"/>
      <c r="H99" s="141"/>
      <c r="I99" s="141"/>
      <c r="J99" s="141"/>
      <c r="K99" s="141"/>
    </row>
    <row r="100" spans="1:11" ht="12.75" customHeight="1">
      <c r="A100" s="140" t="s">
        <v>350</v>
      </c>
      <c r="B100" s="140"/>
      <c r="C100" s="140"/>
      <c r="D100" s="140"/>
      <c r="E100" s="140"/>
      <c r="F100" s="140"/>
      <c r="G100" s="140"/>
      <c r="H100" s="140"/>
      <c r="I100" s="140"/>
      <c r="J100" s="140"/>
      <c r="K100" s="140"/>
    </row>
    <row r="101" spans="1:11" ht="24" customHeight="1">
      <c r="A101" s="138" t="s">
        <v>0</v>
      </c>
      <c r="B101" s="138"/>
      <c r="C101" s="138"/>
      <c r="D101" s="138"/>
      <c r="E101" s="138"/>
      <c r="F101" s="138"/>
      <c r="G101" s="138"/>
      <c r="H101" s="138"/>
      <c r="I101" s="138"/>
      <c r="J101" s="138"/>
      <c r="K101" s="138"/>
    </row>
    <row r="102" spans="1:11" ht="11.25">
      <c r="A102" s="12"/>
      <c r="B102" s="12"/>
      <c r="C102" s="12"/>
      <c r="D102" s="12"/>
      <c r="E102" s="12"/>
      <c r="F102" s="12"/>
      <c r="G102" s="12"/>
      <c r="H102" s="12"/>
      <c r="I102" s="12"/>
      <c r="J102" s="12"/>
      <c r="K102" s="12"/>
    </row>
    <row r="103" spans="1:11" ht="11.25">
      <c r="A103" s="13"/>
      <c r="B103" s="14"/>
      <c r="C103" s="15"/>
      <c r="D103" s="15"/>
      <c r="E103" s="15"/>
      <c r="F103" s="15"/>
      <c r="G103" s="15"/>
      <c r="H103" s="15"/>
      <c r="I103" s="15"/>
      <c r="J103" s="12"/>
      <c r="K103" s="12"/>
    </row>
    <row r="104" spans="1:11" ht="11.25">
      <c r="A104" s="16"/>
      <c r="B104" s="17"/>
      <c r="C104" s="15"/>
      <c r="D104" s="15"/>
      <c r="E104" s="18"/>
      <c r="F104" s="14"/>
      <c r="G104" s="14"/>
      <c r="H104" s="18"/>
      <c r="I104" s="15"/>
      <c r="J104" s="12"/>
      <c r="K104" s="19"/>
    </row>
    <row r="105" spans="1:11" ht="11.25">
      <c r="A105" s="15"/>
      <c r="B105" s="14"/>
      <c r="C105" s="14"/>
      <c r="D105" s="14"/>
      <c r="E105" s="20"/>
      <c r="F105" s="20"/>
      <c r="G105" s="20"/>
      <c r="H105" s="14"/>
      <c r="J105" s="12"/>
      <c r="K105" s="21"/>
    </row>
    <row r="106" spans="1:11" ht="11.25">
      <c r="A106" s="11"/>
      <c r="B106" s="22"/>
      <c r="C106" s="22"/>
      <c r="D106" s="22"/>
      <c r="E106" s="22"/>
      <c r="F106" s="22"/>
      <c r="G106" s="22"/>
      <c r="H106" s="22"/>
      <c r="I106" s="22"/>
      <c r="J106" s="22"/>
      <c r="K106" s="22"/>
    </row>
    <row r="107" ht="17.25" customHeight="1"/>
  </sheetData>
  <sheetProtection/>
  <mergeCells count="80">
    <mergeCell ref="C79:C82"/>
    <mergeCell ref="B79:B82"/>
    <mergeCell ref="D79:D82"/>
    <mergeCell ref="C65:C71"/>
    <mergeCell ref="D65:D71"/>
    <mergeCell ref="B65:B71"/>
    <mergeCell ref="G42:G48"/>
    <mergeCell ref="G58:G64"/>
    <mergeCell ref="E58:E64"/>
    <mergeCell ref="B42:B48"/>
    <mergeCell ref="B58:B64"/>
    <mergeCell ref="D42:D48"/>
    <mergeCell ref="E42:E48"/>
    <mergeCell ref="C42:C48"/>
    <mergeCell ref="C58:C64"/>
    <mergeCell ref="D58:D64"/>
    <mergeCell ref="G79:G82"/>
    <mergeCell ref="G49:G57"/>
    <mergeCell ref="E49:E57"/>
    <mergeCell ref="G72:G78"/>
    <mergeCell ref="E79:E82"/>
    <mergeCell ref="G65:G71"/>
    <mergeCell ref="E65:E71"/>
    <mergeCell ref="B49:B57"/>
    <mergeCell ref="C49:C57"/>
    <mergeCell ref="D49:D57"/>
    <mergeCell ref="B35:B41"/>
    <mergeCell ref="C35:C41"/>
    <mergeCell ref="D35:D41"/>
    <mergeCell ref="E35:E41"/>
    <mergeCell ref="G35:G41"/>
    <mergeCell ref="B7:B13"/>
    <mergeCell ref="E28:E34"/>
    <mergeCell ref="C28:C34"/>
    <mergeCell ref="C14:C20"/>
    <mergeCell ref="B21:B27"/>
    <mergeCell ref="C21:C27"/>
    <mergeCell ref="E7:E13"/>
    <mergeCell ref="D28:D34"/>
    <mergeCell ref="E14:E20"/>
    <mergeCell ref="B28:B34"/>
    <mergeCell ref="D21:D27"/>
    <mergeCell ref="E21:E27"/>
    <mergeCell ref="A2:K2"/>
    <mergeCell ref="G21:G27"/>
    <mergeCell ref="C4:C5"/>
    <mergeCell ref="C7:C13"/>
    <mergeCell ref="D7:D13"/>
    <mergeCell ref="E4:E5"/>
    <mergeCell ref="G7:G13"/>
    <mergeCell ref="G4:J4"/>
    <mergeCell ref="G14:G20"/>
    <mergeCell ref="F1:G1"/>
    <mergeCell ref="G29:G34"/>
    <mergeCell ref="A3:K3"/>
    <mergeCell ref="A4:A5"/>
    <mergeCell ref="D14:D20"/>
    <mergeCell ref="K4:K5"/>
    <mergeCell ref="F4:F5"/>
    <mergeCell ref="B14:B20"/>
    <mergeCell ref="B4:B5"/>
    <mergeCell ref="D4:D5"/>
    <mergeCell ref="B83:B89"/>
    <mergeCell ref="B90:B96"/>
    <mergeCell ref="E83:E89"/>
    <mergeCell ref="C83:C89"/>
    <mergeCell ref="C90:C96"/>
    <mergeCell ref="D90:D96"/>
    <mergeCell ref="E90:E96"/>
    <mergeCell ref="D83:D89"/>
    <mergeCell ref="A101:K101"/>
    <mergeCell ref="B72:B78"/>
    <mergeCell ref="C72:C78"/>
    <mergeCell ref="D72:D78"/>
    <mergeCell ref="E72:E78"/>
    <mergeCell ref="G83:G89"/>
    <mergeCell ref="A100:K100"/>
    <mergeCell ref="A99:K99"/>
    <mergeCell ref="G90:G96"/>
    <mergeCell ref="A98:K98"/>
  </mergeCells>
  <printOptions/>
  <pageMargins left="0.3937007874015748" right="0.3937007874015748" top="0.7874015748031497" bottom="0.7874015748031497" header="0.31496062992125984" footer="0.31496062992125984"/>
  <pageSetup horizontalDpi="600" verticalDpi="600" orientation="landscape" paperSize="9" scale="75" r:id="rId3"/>
  <headerFooter alignWithMargins="0">
    <oddHeader>&amp;CИнформация за ноябрь 2015</oddHeader>
    <oddFooter>&amp;LФорма таблицы согласована: Начальник экспертно-аналитического управления администрации Губернатора Ульяновской области&amp;R_______________ Н.П. Глинкин</oddFooter>
  </headerFooter>
  <rowBreaks count="3" manualBreakCount="3">
    <brk id="27" max="255" man="1"/>
    <brk id="48" max="255" man="1"/>
    <brk id="71" max="255" man="1"/>
  </rowBreaks>
  <legacyDrawing r:id="rId2"/>
</worksheet>
</file>

<file path=xl/worksheets/sheet2.xml><?xml version="1.0" encoding="utf-8"?>
<worksheet xmlns="http://schemas.openxmlformats.org/spreadsheetml/2006/main" xmlns:r="http://schemas.openxmlformats.org/officeDocument/2006/relationships">
  <dimension ref="A1:M86"/>
  <sheetViews>
    <sheetView tabSelected="1" view="pageBreakPreview" zoomScale="93" zoomScaleNormal="90" zoomScaleSheetLayoutView="93" zoomScalePageLayoutView="0" workbookViewId="0" topLeftCell="A1">
      <pane ySplit="6" topLeftCell="BM65" activePane="bottomLeft" state="frozen"/>
      <selection pane="topLeft" activeCell="A1" sqref="A1"/>
      <selection pane="bottomLeft" activeCell="D66" sqref="D66"/>
    </sheetView>
  </sheetViews>
  <sheetFormatPr defaultColWidth="9.140625" defaultRowHeight="15"/>
  <cols>
    <col min="1" max="1" width="5.421875" style="23" customWidth="1"/>
    <col min="2" max="2" width="33.8515625" style="24" customWidth="1"/>
    <col min="3" max="3" width="23.57421875" style="24" customWidth="1"/>
    <col min="4" max="4" width="56.421875" style="24" customWidth="1"/>
    <col min="5" max="5" width="11.00390625" style="24" customWidth="1"/>
    <col min="6" max="6" width="10.140625" style="24" customWidth="1"/>
    <col min="7" max="7" width="10.57421875" style="26" customWidth="1"/>
    <col min="8" max="8" width="8.00390625" style="24" customWidth="1"/>
    <col min="9" max="9" width="9.28125" style="24" customWidth="1"/>
    <col min="10" max="10" width="8.57421875" style="24" customWidth="1"/>
    <col min="11" max="11" width="20.00390625" style="24" customWidth="1"/>
    <col min="12" max="12" width="9.140625" style="24" customWidth="1"/>
    <col min="13" max="13" width="45.57421875" style="24" customWidth="1"/>
    <col min="14" max="16384" width="9.140625" style="24" customWidth="1"/>
  </cols>
  <sheetData>
    <row r="1" spans="4:11" ht="12.75">
      <c r="D1" s="25"/>
      <c r="K1" s="66" t="s">
        <v>7</v>
      </c>
    </row>
    <row r="2" spans="1:11" ht="12.75">
      <c r="A2" s="136" t="s">
        <v>53</v>
      </c>
      <c r="B2" s="137"/>
      <c r="C2" s="137"/>
      <c r="D2" s="137"/>
      <c r="E2" s="137"/>
      <c r="F2" s="137"/>
      <c r="G2" s="137"/>
      <c r="H2" s="137"/>
      <c r="I2" s="137"/>
      <c r="J2" s="137"/>
      <c r="K2" s="137"/>
    </row>
    <row r="3" spans="1:11" ht="21" customHeight="1">
      <c r="A3" s="123" t="s">
        <v>288</v>
      </c>
      <c r="B3" s="123"/>
      <c r="C3" s="123"/>
      <c r="D3" s="123"/>
      <c r="E3" s="123"/>
      <c r="F3" s="123"/>
      <c r="G3" s="123"/>
      <c r="H3" s="123"/>
      <c r="I3" s="123"/>
      <c r="J3" s="123"/>
      <c r="K3" s="123"/>
    </row>
    <row r="4" spans="1:11" ht="24" customHeight="1">
      <c r="A4" s="124" t="s">
        <v>266</v>
      </c>
      <c r="B4" s="154" t="s">
        <v>314</v>
      </c>
      <c r="C4" s="154" t="s">
        <v>148</v>
      </c>
      <c r="D4" s="154" t="s">
        <v>315</v>
      </c>
      <c r="E4" s="154" t="s">
        <v>316</v>
      </c>
      <c r="F4" s="154" t="s">
        <v>317</v>
      </c>
      <c r="G4" s="154" t="s">
        <v>318</v>
      </c>
      <c r="H4" s="154"/>
      <c r="I4" s="154"/>
      <c r="J4" s="154"/>
      <c r="K4" s="27" t="s">
        <v>292</v>
      </c>
    </row>
    <row r="5" spans="1:11" ht="20.25" customHeight="1">
      <c r="A5" s="125"/>
      <c r="B5" s="154"/>
      <c r="C5" s="154"/>
      <c r="D5" s="154"/>
      <c r="E5" s="154"/>
      <c r="F5" s="154"/>
      <c r="G5" s="28" t="s">
        <v>234</v>
      </c>
      <c r="H5" s="27" t="s">
        <v>294</v>
      </c>
      <c r="I5" s="27" t="s">
        <v>295</v>
      </c>
      <c r="J5" s="27" t="s">
        <v>296</v>
      </c>
      <c r="K5" s="29"/>
    </row>
    <row r="6" spans="1:11" ht="13.5" customHeight="1">
      <c r="A6" s="30">
        <v>1</v>
      </c>
      <c r="B6" s="27">
        <v>2</v>
      </c>
      <c r="C6" s="27">
        <v>3</v>
      </c>
      <c r="D6" s="27">
        <v>4</v>
      </c>
      <c r="E6" s="27">
        <v>5</v>
      </c>
      <c r="F6" s="27">
        <v>6</v>
      </c>
      <c r="G6" s="28">
        <v>7</v>
      </c>
      <c r="H6" s="27">
        <v>8</v>
      </c>
      <c r="I6" s="27">
        <v>9</v>
      </c>
      <c r="J6" s="27">
        <v>10</v>
      </c>
      <c r="K6" s="27">
        <v>11</v>
      </c>
    </row>
    <row r="7" spans="1:11" ht="16.5" customHeight="1">
      <c r="A7" s="122" t="s">
        <v>319</v>
      </c>
      <c r="B7" s="122"/>
      <c r="C7" s="122"/>
      <c r="D7" s="122"/>
      <c r="E7" s="122"/>
      <c r="F7" s="122"/>
      <c r="G7" s="122"/>
      <c r="H7" s="122"/>
      <c r="I7" s="122"/>
      <c r="J7" s="122"/>
      <c r="K7" s="122"/>
    </row>
    <row r="8" spans="1:11" ht="13.5" customHeight="1">
      <c r="A8" s="122" t="s">
        <v>83</v>
      </c>
      <c r="B8" s="122"/>
      <c r="C8" s="122"/>
      <c r="D8" s="122"/>
      <c r="E8" s="122"/>
      <c r="F8" s="122"/>
      <c r="G8" s="122"/>
      <c r="H8" s="122"/>
      <c r="I8" s="122"/>
      <c r="J8" s="122"/>
      <c r="K8" s="122"/>
    </row>
    <row r="9" spans="1:11" ht="78.75" customHeight="1">
      <c r="A9" s="30" t="s">
        <v>163</v>
      </c>
      <c r="B9" s="31" t="s">
        <v>235</v>
      </c>
      <c r="C9" s="31" t="s">
        <v>236</v>
      </c>
      <c r="D9" s="31" t="s">
        <v>9</v>
      </c>
      <c r="E9" s="32">
        <v>41274</v>
      </c>
      <c r="F9" s="32">
        <v>41274</v>
      </c>
      <c r="G9" s="5">
        <v>2012</v>
      </c>
      <c r="H9" s="5"/>
      <c r="I9" s="5"/>
      <c r="J9" s="5"/>
      <c r="K9" s="5" t="s">
        <v>118</v>
      </c>
    </row>
    <row r="10" spans="1:11" ht="66.75" customHeight="1">
      <c r="A10" s="30" t="s">
        <v>164</v>
      </c>
      <c r="B10" s="31" t="s">
        <v>286</v>
      </c>
      <c r="C10" s="31" t="s">
        <v>8</v>
      </c>
      <c r="D10" s="33" t="s">
        <v>11</v>
      </c>
      <c r="E10" s="32">
        <v>41639</v>
      </c>
      <c r="F10" s="34">
        <v>41639</v>
      </c>
      <c r="G10" s="7">
        <v>2013</v>
      </c>
      <c r="H10" s="7"/>
      <c r="I10" s="7"/>
      <c r="J10" s="7"/>
      <c r="K10" s="5" t="s">
        <v>118</v>
      </c>
    </row>
    <row r="11" spans="1:11" ht="59.25" customHeight="1">
      <c r="A11" s="35" t="s">
        <v>165</v>
      </c>
      <c r="B11" s="31" t="s">
        <v>286</v>
      </c>
      <c r="C11" s="31" t="s">
        <v>13</v>
      </c>
      <c r="D11" s="36" t="s">
        <v>10</v>
      </c>
      <c r="E11" s="34">
        <v>42004</v>
      </c>
      <c r="F11" s="34">
        <v>42004</v>
      </c>
      <c r="G11" s="37" t="s">
        <v>208</v>
      </c>
      <c r="H11" s="38"/>
      <c r="I11" s="38"/>
      <c r="J11" s="38"/>
      <c r="K11" s="5" t="s">
        <v>118</v>
      </c>
    </row>
    <row r="12" spans="1:13" ht="79.5" customHeight="1">
      <c r="A12" s="67" t="s">
        <v>166</v>
      </c>
      <c r="B12" s="47" t="s">
        <v>286</v>
      </c>
      <c r="C12" s="45" t="s">
        <v>12</v>
      </c>
      <c r="D12" s="48" t="s">
        <v>74</v>
      </c>
      <c r="E12" s="68">
        <v>42369</v>
      </c>
      <c r="F12" s="69"/>
      <c r="G12" s="51" t="s">
        <v>66</v>
      </c>
      <c r="H12" s="70"/>
      <c r="I12" s="70"/>
      <c r="J12" s="70"/>
      <c r="K12" s="49" t="s">
        <v>118</v>
      </c>
      <c r="M12" s="44"/>
    </row>
    <row r="13" spans="1:11" ht="12.75" customHeight="1">
      <c r="A13" s="166" t="s">
        <v>119</v>
      </c>
      <c r="B13" s="167"/>
      <c r="C13" s="167"/>
      <c r="D13" s="167"/>
      <c r="E13" s="167"/>
      <c r="F13" s="167"/>
      <c r="G13" s="167"/>
      <c r="H13" s="167"/>
      <c r="I13" s="167"/>
      <c r="J13" s="167"/>
      <c r="K13" s="168"/>
    </row>
    <row r="14" spans="1:11" ht="110.25" customHeight="1">
      <c r="A14" s="71" t="s">
        <v>167</v>
      </c>
      <c r="B14" s="45" t="s">
        <v>219</v>
      </c>
      <c r="C14" s="47" t="s">
        <v>220</v>
      </c>
      <c r="D14" s="47" t="s">
        <v>54</v>
      </c>
      <c r="E14" s="68">
        <v>41274</v>
      </c>
      <c r="F14" s="68">
        <v>41274</v>
      </c>
      <c r="G14" s="51" t="s">
        <v>222</v>
      </c>
      <c r="H14" s="49">
        <v>2414.4</v>
      </c>
      <c r="I14" s="49">
        <v>2414.4</v>
      </c>
      <c r="J14" s="49"/>
      <c r="K14" s="49"/>
    </row>
    <row r="15" spans="1:11" ht="102" customHeight="1">
      <c r="A15" s="71" t="s">
        <v>128</v>
      </c>
      <c r="B15" s="45" t="s">
        <v>239</v>
      </c>
      <c r="C15" s="47" t="s">
        <v>246</v>
      </c>
      <c r="D15" s="47" t="s">
        <v>14</v>
      </c>
      <c r="E15" s="68">
        <v>41639</v>
      </c>
      <c r="F15" s="68">
        <v>41639</v>
      </c>
      <c r="G15" s="51" t="s">
        <v>85</v>
      </c>
      <c r="H15" s="49">
        <v>3059.6</v>
      </c>
      <c r="I15" s="49">
        <v>3059.6</v>
      </c>
      <c r="J15" s="49"/>
      <c r="K15" s="49"/>
    </row>
    <row r="16" spans="1:11" ht="134.25" customHeight="1">
      <c r="A16" s="71" t="s">
        <v>129</v>
      </c>
      <c r="B16" s="47" t="s">
        <v>102</v>
      </c>
      <c r="C16" s="47" t="s">
        <v>240</v>
      </c>
      <c r="D16" s="46" t="s">
        <v>15</v>
      </c>
      <c r="E16" s="72">
        <v>42004</v>
      </c>
      <c r="F16" s="73">
        <v>42004</v>
      </c>
      <c r="G16" s="74" t="s">
        <v>208</v>
      </c>
      <c r="H16" s="52">
        <v>3228.4</v>
      </c>
      <c r="I16" s="52">
        <v>3228.4</v>
      </c>
      <c r="J16" s="52"/>
      <c r="K16" s="75"/>
    </row>
    <row r="17" spans="1:11" ht="99" customHeight="1">
      <c r="A17" s="71" t="s">
        <v>223</v>
      </c>
      <c r="B17" s="47" t="s">
        <v>16</v>
      </c>
      <c r="C17" s="47" t="s">
        <v>240</v>
      </c>
      <c r="D17" s="46" t="s">
        <v>68</v>
      </c>
      <c r="E17" s="76">
        <v>42369</v>
      </c>
      <c r="F17" s="77"/>
      <c r="G17" s="74" t="s">
        <v>66</v>
      </c>
      <c r="H17" s="52">
        <v>912.7</v>
      </c>
      <c r="I17" s="52"/>
      <c r="J17" s="52"/>
      <c r="K17" s="75"/>
    </row>
    <row r="18" spans="1:11" ht="12.75" customHeight="1">
      <c r="A18" s="135" t="s">
        <v>248</v>
      </c>
      <c r="B18" s="135"/>
      <c r="C18" s="135"/>
      <c r="D18" s="135"/>
      <c r="E18" s="135"/>
      <c r="F18" s="135"/>
      <c r="G18" s="135"/>
      <c r="H18" s="135"/>
      <c r="I18" s="135"/>
      <c r="J18" s="135"/>
      <c r="K18" s="135"/>
    </row>
    <row r="19" spans="1:11" ht="112.5" customHeight="1">
      <c r="A19" s="78" t="s">
        <v>168</v>
      </c>
      <c r="B19" s="50" t="s">
        <v>219</v>
      </c>
      <c r="C19" s="47" t="s">
        <v>192</v>
      </c>
      <c r="D19" s="47" t="s">
        <v>17</v>
      </c>
      <c r="E19" s="76">
        <v>41274</v>
      </c>
      <c r="F19" s="76">
        <v>41274</v>
      </c>
      <c r="G19" s="52">
        <v>2012</v>
      </c>
      <c r="H19" s="52">
        <v>780.4</v>
      </c>
      <c r="I19" s="52">
        <v>780.4</v>
      </c>
      <c r="J19" s="79"/>
      <c r="K19" s="79"/>
    </row>
    <row r="20" spans="1:11" ht="112.5">
      <c r="A20" s="78" t="s">
        <v>193</v>
      </c>
      <c r="B20" s="45" t="s">
        <v>239</v>
      </c>
      <c r="C20" s="47" t="s">
        <v>257</v>
      </c>
      <c r="D20" s="80" t="s">
        <v>18</v>
      </c>
      <c r="E20" s="72">
        <v>41639</v>
      </c>
      <c r="F20" s="72">
        <v>41639</v>
      </c>
      <c r="G20" s="81" t="s">
        <v>85</v>
      </c>
      <c r="H20" s="79">
        <v>1158.9</v>
      </c>
      <c r="I20" s="79">
        <v>1158.9</v>
      </c>
      <c r="J20" s="79"/>
      <c r="K20" s="79"/>
    </row>
    <row r="21" spans="1:11" ht="132" customHeight="1">
      <c r="A21" s="78" t="s">
        <v>224</v>
      </c>
      <c r="B21" s="47" t="s">
        <v>102</v>
      </c>
      <c r="C21" s="47" t="s">
        <v>260</v>
      </c>
      <c r="D21" s="47" t="s">
        <v>19</v>
      </c>
      <c r="E21" s="72">
        <v>42004</v>
      </c>
      <c r="F21" s="76">
        <v>42004</v>
      </c>
      <c r="G21" s="81" t="s">
        <v>208</v>
      </c>
      <c r="H21" s="79">
        <v>1461.5</v>
      </c>
      <c r="I21" s="82">
        <v>1461.5</v>
      </c>
      <c r="J21" s="79"/>
      <c r="K21" s="47"/>
    </row>
    <row r="22" spans="1:11" ht="99.75" customHeight="1">
      <c r="A22" s="83" t="s">
        <v>169</v>
      </c>
      <c r="B22" s="47" t="s">
        <v>16</v>
      </c>
      <c r="C22" s="47" t="s">
        <v>260</v>
      </c>
      <c r="D22" s="46" t="s">
        <v>69</v>
      </c>
      <c r="E22" s="76">
        <v>42369</v>
      </c>
      <c r="F22" s="76"/>
      <c r="G22" s="84" t="s">
        <v>66</v>
      </c>
      <c r="H22" s="52">
        <v>567.6</v>
      </c>
      <c r="I22" s="82"/>
      <c r="J22" s="52"/>
      <c r="K22" s="47"/>
    </row>
    <row r="23" spans="1:11" ht="15.75" customHeight="1">
      <c r="A23" s="165" t="s">
        <v>225</v>
      </c>
      <c r="B23" s="165"/>
      <c r="C23" s="165"/>
      <c r="D23" s="165"/>
      <c r="E23" s="165"/>
      <c r="F23" s="165"/>
      <c r="G23" s="165"/>
      <c r="H23" s="165"/>
      <c r="I23" s="165"/>
      <c r="J23" s="165"/>
      <c r="K23" s="165"/>
    </row>
    <row r="24" spans="1:11" ht="113.25" customHeight="1">
      <c r="A24" s="78" t="s">
        <v>170</v>
      </c>
      <c r="B24" s="45" t="s">
        <v>219</v>
      </c>
      <c r="C24" s="47" t="s">
        <v>194</v>
      </c>
      <c r="D24" s="85" t="s">
        <v>20</v>
      </c>
      <c r="E24" s="76">
        <v>41274</v>
      </c>
      <c r="F24" s="76">
        <v>41274</v>
      </c>
      <c r="G24" s="81" t="s">
        <v>222</v>
      </c>
      <c r="H24" s="52">
        <v>228.4</v>
      </c>
      <c r="I24" s="52">
        <v>228.4</v>
      </c>
      <c r="J24" s="52"/>
      <c r="K24" s="52"/>
    </row>
    <row r="25" spans="1:11" ht="132.75" customHeight="1">
      <c r="A25" s="78" t="s">
        <v>130</v>
      </c>
      <c r="B25" s="80" t="s">
        <v>258</v>
      </c>
      <c r="C25" s="47" t="s">
        <v>259</v>
      </c>
      <c r="D25" s="86" t="s">
        <v>21</v>
      </c>
      <c r="E25" s="72">
        <v>41639</v>
      </c>
      <c r="F25" s="72">
        <v>41639</v>
      </c>
      <c r="G25" s="81" t="s">
        <v>85</v>
      </c>
      <c r="H25" s="79">
        <v>320.6</v>
      </c>
      <c r="I25" s="79">
        <v>320.6</v>
      </c>
      <c r="J25" s="79"/>
      <c r="K25" s="79"/>
    </row>
    <row r="26" spans="1:11" ht="135.75" customHeight="1">
      <c r="A26" s="78" t="s">
        <v>131</v>
      </c>
      <c r="B26" s="47" t="s">
        <v>102</v>
      </c>
      <c r="C26" s="47" t="s">
        <v>259</v>
      </c>
      <c r="D26" s="87" t="s">
        <v>22</v>
      </c>
      <c r="E26" s="72">
        <v>42004</v>
      </c>
      <c r="F26" s="77">
        <v>42004</v>
      </c>
      <c r="G26" s="81" t="s">
        <v>208</v>
      </c>
      <c r="H26" s="52">
        <v>283</v>
      </c>
      <c r="I26" s="52">
        <v>283</v>
      </c>
      <c r="J26" s="52"/>
      <c r="K26" s="79"/>
    </row>
    <row r="27" spans="1:11" ht="135" customHeight="1">
      <c r="A27" s="83" t="s">
        <v>171</v>
      </c>
      <c r="B27" s="47" t="s">
        <v>16</v>
      </c>
      <c r="C27" s="47" t="s">
        <v>259</v>
      </c>
      <c r="D27" s="46" t="s">
        <v>70</v>
      </c>
      <c r="E27" s="76">
        <v>42369</v>
      </c>
      <c r="F27" s="77"/>
      <c r="G27" s="84" t="s">
        <v>66</v>
      </c>
      <c r="H27" s="52">
        <v>320.4</v>
      </c>
      <c r="I27" s="52"/>
      <c r="J27" s="52"/>
      <c r="K27" s="52"/>
    </row>
    <row r="28" spans="1:11" ht="14.25" customHeight="1">
      <c r="A28" s="134" t="s">
        <v>278</v>
      </c>
      <c r="B28" s="134"/>
      <c r="C28" s="134"/>
      <c r="D28" s="134"/>
      <c r="E28" s="134"/>
      <c r="F28" s="134"/>
      <c r="G28" s="134"/>
      <c r="H28" s="134"/>
      <c r="I28" s="134"/>
      <c r="J28" s="134"/>
      <c r="K28" s="134"/>
    </row>
    <row r="29" spans="1:11" ht="68.25" customHeight="1">
      <c r="A29" s="71" t="s">
        <v>172</v>
      </c>
      <c r="B29" s="47" t="s">
        <v>214</v>
      </c>
      <c r="C29" s="47" t="s">
        <v>103</v>
      </c>
      <c r="D29" s="47" t="s">
        <v>23</v>
      </c>
      <c r="E29" s="68">
        <v>41274</v>
      </c>
      <c r="F29" s="68">
        <v>41274</v>
      </c>
      <c r="G29" s="49">
        <v>2012</v>
      </c>
      <c r="H29" s="49">
        <v>102.3</v>
      </c>
      <c r="I29" s="49">
        <v>102.3</v>
      </c>
      <c r="J29" s="49"/>
      <c r="K29" s="49"/>
    </row>
    <row r="30" spans="1:11" ht="68.25" customHeight="1">
      <c r="A30" s="71" t="s">
        <v>132</v>
      </c>
      <c r="B30" s="47" t="s">
        <v>274</v>
      </c>
      <c r="C30" s="47" t="s">
        <v>196</v>
      </c>
      <c r="D30" s="45" t="s">
        <v>121</v>
      </c>
      <c r="E30" s="68">
        <v>41639</v>
      </c>
      <c r="F30" s="88">
        <v>41639</v>
      </c>
      <c r="G30" s="49">
        <v>2013</v>
      </c>
      <c r="H30" s="49">
        <v>650.9</v>
      </c>
      <c r="I30" s="49">
        <v>650.9</v>
      </c>
      <c r="J30" s="49"/>
      <c r="K30" s="49"/>
    </row>
    <row r="31" spans="1:11" ht="134.25" customHeight="1">
      <c r="A31" s="71" t="s">
        <v>173</v>
      </c>
      <c r="B31" s="47" t="s">
        <v>25</v>
      </c>
      <c r="C31" s="47" t="s">
        <v>195</v>
      </c>
      <c r="D31" s="45" t="s">
        <v>120</v>
      </c>
      <c r="E31" s="68">
        <v>42004</v>
      </c>
      <c r="F31" s="88">
        <v>42004</v>
      </c>
      <c r="G31" s="51" t="s">
        <v>208</v>
      </c>
      <c r="H31" s="49">
        <v>755.4</v>
      </c>
      <c r="I31" s="49">
        <v>755.4</v>
      </c>
      <c r="J31" s="49"/>
      <c r="K31" s="49"/>
    </row>
    <row r="32" spans="1:11" ht="73.5" customHeight="1">
      <c r="A32" s="71" t="s">
        <v>304</v>
      </c>
      <c r="B32" s="47" t="s">
        <v>24</v>
      </c>
      <c r="C32" s="110" t="s">
        <v>35</v>
      </c>
      <c r="D32" s="45" t="s">
        <v>64</v>
      </c>
      <c r="E32" s="68">
        <v>42369</v>
      </c>
      <c r="F32" s="88"/>
      <c r="G32" s="51" t="s">
        <v>66</v>
      </c>
      <c r="H32" s="49"/>
      <c r="I32" s="49"/>
      <c r="J32" s="49"/>
      <c r="K32" s="49"/>
    </row>
    <row r="33" spans="1:11" ht="25.5" customHeight="1">
      <c r="A33" s="134" t="s">
        <v>197</v>
      </c>
      <c r="B33" s="134"/>
      <c r="C33" s="134"/>
      <c r="D33" s="134"/>
      <c r="E33" s="134"/>
      <c r="F33" s="134"/>
      <c r="G33" s="134"/>
      <c r="H33" s="134"/>
      <c r="I33" s="134"/>
      <c r="J33" s="134"/>
      <c r="K33" s="134"/>
    </row>
    <row r="34" spans="1:11" ht="100.5" customHeight="1">
      <c r="A34" s="71" t="s">
        <v>174</v>
      </c>
      <c r="B34" s="47" t="s">
        <v>221</v>
      </c>
      <c r="C34" s="47" t="s">
        <v>107</v>
      </c>
      <c r="D34" s="47" t="s">
        <v>27</v>
      </c>
      <c r="E34" s="68">
        <v>41274</v>
      </c>
      <c r="F34" s="68">
        <v>41274</v>
      </c>
      <c r="G34" s="49">
        <v>2012</v>
      </c>
      <c r="H34" s="49">
        <v>210.3</v>
      </c>
      <c r="I34" s="49">
        <v>210.3</v>
      </c>
      <c r="J34" s="49"/>
      <c r="K34" s="49"/>
    </row>
    <row r="35" spans="1:11" ht="144.75" customHeight="1">
      <c r="A35" s="71" t="s">
        <v>175</v>
      </c>
      <c r="B35" s="89" t="s">
        <v>26</v>
      </c>
      <c r="C35" s="47" t="s">
        <v>241</v>
      </c>
      <c r="D35" s="45" t="s">
        <v>198</v>
      </c>
      <c r="E35" s="88">
        <v>41639</v>
      </c>
      <c r="F35" s="88">
        <v>41639</v>
      </c>
      <c r="G35" s="50">
        <v>2013</v>
      </c>
      <c r="H35" s="50">
        <v>190.102</v>
      </c>
      <c r="I35" s="50">
        <v>190.102</v>
      </c>
      <c r="J35" s="90"/>
      <c r="K35" s="49"/>
    </row>
    <row r="36" spans="1:11" ht="146.25" customHeight="1">
      <c r="A36" s="71" t="s">
        <v>176</v>
      </c>
      <c r="B36" s="89" t="s">
        <v>199</v>
      </c>
      <c r="C36" s="47" t="s">
        <v>242</v>
      </c>
      <c r="D36" s="47" t="s">
        <v>28</v>
      </c>
      <c r="E36" s="91">
        <v>42004</v>
      </c>
      <c r="F36" s="91">
        <v>42004</v>
      </c>
      <c r="G36" s="92">
        <v>2014</v>
      </c>
      <c r="H36" s="93">
        <v>192.325</v>
      </c>
      <c r="I36" s="93">
        <v>192.325</v>
      </c>
      <c r="J36" s="49"/>
      <c r="K36" s="49"/>
    </row>
    <row r="37" spans="1:11" ht="147" customHeight="1">
      <c r="A37" s="71" t="s">
        <v>177</v>
      </c>
      <c r="B37" s="89" t="s">
        <v>26</v>
      </c>
      <c r="C37" s="47" t="s">
        <v>144</v>
      </c>
      <c r="D37" s="45" t="s">
        <v>80</v>
      </c>
      <c r="E37" s="94">
        <v>42369</v>
      </c>
      <c r="F37" s="94"/>
      <c r="G37" s="95" t="s">
        <v>66</v>
      </c>
      <c r="H37" s="96">
        <v>83.203</v>
      </c>
      <c r="I37" s="96"/>
      <c r="J37" s="97"/>
      <c r="K37" s="97"/>
    </row>
    <row r="38" spans="1:11" ht="12.75" customHeight="1">
      <c r="A38" s="134" t="s">
        <v>84</v>
      </c>
      <c r="B38" s="134"/>
      <c r="C38" s="134"/>
      <c r="D38" s="134"/>
      <c r="E38" s="134"/>
      <c r="F38" s="134"/>
      <c r="G38" s="134"/>
      <c r="H38" s="134"/>
      <c r="I38" s="134"/>
      <c r="J38" s="134"/>
      <c r="K38" s="134"/>
    </row>
    <row r="39" spans="1:11" ht="67.5" customHeight="1">
      <c r="A39" s="71" t="s">
        <v>178</v>
      </c>
      <c r="B39" s="47" t="s">
        <v>238</v>
      </c>
      <c r="C39" s="47" t="s">
        <v>104</v>
      </c>
      <c r="D39" s="47" t="s">
        <v>100</v>
      </c>
      <c r="E39" s="68">
        <v>41274</v>
      </c>
      <c r="F39" s="68">
        <v>41274</v>
      </c>
      <c r="G39" s="49">
        <v>2012</v>
      </c>
      <c r="H39" s="49">
        <v>14.9</v>
      </c>
      <c r="I39" s="49">
        <v>14.9</v>
      </c>
      <c r="J39" s="49"/>
      <c r="K39" s="49"/>
    </row>
    <row r="40" spans="1:11" ht="69" customHeight="1">
      <c r="A40" s="71" t="s">
        <v>179</v>
      </c>
      <c r="B40" s="47" t="s">
        <v>238</v>
      </c>
      <c r="C40" s="47" t="s">
        <v>104</v>
      </c>
      <c r="D40" s="45" t="s">
        <v>101</v>
      </c>
      <c r="E40" s="68">
        <v>41639</v>
      </c>
      <c r="F40" s="68">
        <v>41639</v>
      </c>
      <c r="G40" s="68" t="s">
        <v>85</v>
      </c>
      <c r="H40" s="98">
        <v>18732</v>
      </c>
      <c r="I40" s="98">
        <v>18732</v>
      </c>
      <c r="J40" s="99"/>
      <c r="K40" s="99"/>
    </row>
    <row r="41" spans="1:11" ht="78" customHeight="1">
      <c r="A41" s="71" t="s">
        <v>310</v>
      </c>
      <c r="B41" s="47" t="s">
        <v>271</v>
      </c>
      <c r="C41" s="47" t="s">
        <v>104</v>
      </c>
      <c r="D41" s="47" t="s">
        <v>105</v>
      </c>
      <c r="E41" s="68">
        <v>42004</v>
      </c>
      <c r="F41" s="68">
        <v>42004</v>
      </c>
      <c r="G41" s="51">
        <v>2014</v>
      </c>
      <c r="H41" s="98">
        <v>17579.9</v>
      </c>
      <c r="I41" s="98">
        <v>17580</v>
      </c>
      <c r="J41" s="99"/>
      <c r="K41" s="99"/>
    </row>
    <row r="42" spans="1:11" ht="39.75" customHeight="1">
      <c r="A42" s="170" t="s">
        <v>311</v>
      </c>
      <c r="B42" s="133" t="s">
        <v>189</v>
      </c>
      <c r="C42" s="56" t="s">
        <v>272</v>
      </c>
      <c r="D42" s="100" t="s">
        <v>267</v>
      </c>
      <c r="E42" s="101">
        <v>42004</v>
      </c>
      <c r="F42" s="101">
        <v>42004</v>
      </c>
      <c r="G42" s="102" t="s">
        <v>208</v>
      </c>
      <c r="H42" s="56">
        <v>18183.4</v>
      </c>
      <c r="I42" s="56">
        <v>18183.4</v>
      </c>
      <c r="J42" s="103"/>
      <c r="K42" s="103"/>
    </row>
    <row r="43" spans="1:11" ht="60.75" customHeight="1">
      <c r="A43" s="170"/>
      <c r="B43" s="133"/>
      <c r="C43" s="47" t="s">
        <v>269</v>
      </c>
      <c r="D43" s="50" t="s">
        <v>270</v>
      </c>
      <c r="E43" s="68">
        <v>42004</v>
      </c>
      <c r="F43" s="68">
        <v>42004</v>
      </c>
      <c r="G43" s="51" t="s">
        <v>208</v>
      </c>
      <c r="H43" s="49">
        <v>0</v>
      </c>
      <c r="I43" s="49">
        <v>0</v>
      </c>
      <c r="J43" s="49"/>
      <c r="K43" s="49" t="s">
        <v>118</v>
      </c>
    </row>
    <row r="44" spans="1:11" ht="47.25" customHeight="1">
      <c r="A44" s="170"/>
      <c r="B44" s="133"/>
      <c r="C44" s="47" t="s">
        <v>268</v>
      </c>
      <c r="D44" s="50" t="s">
        <v>92</v>
      </c>
      <c r="E44" s="68">
        <v>42004</v>
      </c>
      <c r="F44" s="68">
        <v>42004</v>
      </c>
      <c r="G44" s="51" t="s">
        <v>208</v>
      </c>
      <c r="H44" s="49">
        <v>4485.5</v>
      </c>
      <c r="I44" s="49">
        <v>4485.5</v>
      </c>
      <c r="J44" s="49"/>
      <c r="K44" s="55"/>
    </row>
    <row r="45" spans="1:11" s="39" customFormat="1" ht="34.5" customHeight="1">
      <c r="A45" s="158" t="s">
        <v>312</v>
      </c>
      <c r="B45" s="161" t="s">
        <v>71</v>
      </c>
      <c r="C45" s="161" t="s">
        <v>104</v>
      </c>
      <c r="D45" s="111" t="s">
        <v>47</v>
      </c>
      <c r="E45" s="101">
        <v>42369</v>
      </c>
      <c r="F45" s="101"/>
      <c r="G45" s="112" t="s">
        <v>66</v>
      </c>
      <c r="H45" s="102" t="s">
        <v>95</v>
      </c>
      <c r="I45" s="56"/>
      <c r="J45" s="56"/>
      <c r="K45" s="102"/>
    </row>
    <row r="46" spans="1:11" s="39" customFormat="1" ht="48.75" customHeight="1">
      <c r="A46" s="159"/>
      <c r="B46" s="162"/>
      <c r="C46" s="163"/>
      <c r="D46" s="113" t="s">
        <v>48</v>
      </c>
      <c r="E46" s="68">
        <v>42369</v>
      </c>
      <c r="F46" s="68"/>
      <c r="G46" s="64" t="s">
        <v>66</v>
      </c>
      <c r="H46" s="51" t="s">
        <v>96</v>
      </c>
      <c r="I46" s="49"/>
      <c r="J46" s="49"/>
      <c r="K46" s="51"/>
    </row>
    <row r="47" spans="1:11" s="39" customFormat="1" ht="22.5">
      <c r="A47" s="159"/>
      <c r="B47" s="162"/>
      <c r="C47" s="164"/>
      <c r="D47" s="114" t="s">
        <v>49</v>
      </c>
      <c r="E47" s="51" t="s">
        <v>94</v>
      </c>
      <c r="F47" s="64"/>
      <c r="G47" s="64" t="s">
        <v>66</v>
      </c>
      <c r="H47" s="51" t="s">
        <v>97</v>
      </c>
      <c r="I47" s="51"/>
      <c r="J47" s="64"/>
      <c r="K47" s="51" t="s">
        <v>93</v>
      </c>
    </row>
    <row r="48" spans="1:11" s="39" customFormat="1" ht="196.5" customHeight="1">
      <c r="A48" s="159"/>
      <c r="B48" s="162"/>
      <c r="C48" s="49" t="s">
        <v>37</v>
      </c>
      <c r="D48" s="115" t="s">
        <v>39</v>
      </c>
      <c r="E48" s="34">
        <v>42369</v>
      </c>
      <c r="F48" s="34"/>
      <c r="G48" s="37" t="s">
        <v>66</v>
      </c>
      <c r="H48" s="37" t="s">
        <v>38</v>
      </c>
      <c r="I48" s="7">
        <v>0</v>
      </c>
      <c r="J48" s="7">
        <v>0</v>
      </c>
      <c r="K48" s="51"/>
    </row>
    <row r="49" spans="1:11" s="39" customFormat="1" ht="148.5" customHeight="1">
      <c r="A49" s="159"/>
      <c r="B49" s="120"/>
      <c r="C49" s="119" t="s">
        <v>40</v>
      </c>
      <c r="D49" s="126" t="s">
        <v>41</v>
      </c>
      <c r="E49" s="34">
        <v>42156</v>
      </c>
      <c r="F49" s="34">
        <v>42156</v>
      </c>
      <c r="G49" s="37" t="s">
        <v>51</v>
      </c>
      <c r="H49" s="116" t="s">
        <v>42</v>
      </c>
      <c r="I49" s="7">
        <v>3</v>
      </c>
      <c r="J49" s="7">
        <v>0</v>
      </c>
      <c r="K49" s="51"/>
    </row>
    <row r="50" spans="1:11" s="39" customFormat="1" ht="70.5" customHeight="1">
      <c r="A50" s="159"/>
      <c r="B50" s="120"/>
      <c r="C50" s="119" t="s">
        <v>43</v>
      </c>
      <c r="D50" s="48" t="s">
        <v>52</v>
      </c>
      <c r="E50" s="68">
        <v>42309</v>
      </c>
      <c r="F50" s="68">
        <v>42335</v>
      </c>
      <c r="G50" s="51" t="s">
        <v>66</v>
      </c>
      <c r="H50" s="117" t="s">
        <v>44</v>
      </c>
      <c r="I50" s="7">
        <v>0</v>
      </c>
      <c r="J50" s="7">
        <v>0</v>
      </c>
      <c r="K50" s="51"/>
    </row>
    <row r="51" spans="1:11" s="39" customFormat="1" ht="48" customHeight="1">
      <c r="A51" s="160"/>
      <c r="B51" s="121"/>
      <c r="C51" s="119" t="s">
        <v>45</v>
      </c>
      <c r="D51" s="47" t="s">
        <v>72</v>
      </c>
      <c r="E51" s="127" t="s">
        <v>50</v>
      </c>
      <c r="F51" s="51" t="s">
        <v>79</v>
      </c>
      <c r="G51" s="68">
        <v>42339</v>
      </c>
      <c r="H51" s="7">
        <v>0.45</v>
      </c>
      <c r="I51" s="37" t="s">
        <v>46</v>
      </c>
      <c r="J51" s="37" t="s">
        <v>44</v>
      </c>
      <c r="K51" s="118"/>
    </row>
    <row r="52" spans="1:11" ht="15" customHeight="1">
      <c r="A52" s="155" t="s">
        <v>279</v>
      </c>
      <c r="B52" s="156"/>
      <c r="C52" s="156"/>
      <c r="D52" s="156"/>
      <c r="E52" s="156"/>
      <c r="F52" s="156"/>
      <c r="G52" s="156"/>
      <c r="H52" s="156"/>
      <c r="I52" s="156"/>
      <c r="J52" s="156"/>
      <c r="K52" s="157"/>
    </row>
    <row r="53" spans="1:11" ht="68.25" customHeight="1">
      <c r="A53" s="71" t="s">
        <v>180</v>
      </c>
      <c r="B53" s="47" t="s">
        <v>221</v>
      </c>
      <c r="C53" s="47" t="s">
        <v>273</v>
      </c>
      <c r="D53" s="47" t="s">
        <v>106</v>
      </c>
      <c r="E53" s="68">
        <v>41274</v>
      </c>
      <c r="F53" s="49" t="s">
        <v>227</v>
      </c>
      <c r="G53" s="49">
        <v>2012</v>
      </c>
      <c r="H53" s="49">
        <v>77.7</v>
      </c>
      <c r="I53" s="49">
        <v>77.7</v>
      </c>
      <c r="J53" s="49"/>
      <c r="K53" s="49"/>
    </row>
    <row r="54" spans="1:11" ht="66.75" customHeight="1">
      <c r="A54" s="71" t="s">
        <v>134</v>
      </c>
      <c r="B54" s="47" t="s">
        <v>261</v>
      </c>
      <c r="C54" s="47" t="s">
        <v>161</v>
      </c>
      <c r="D54" s="47" t="s">
        <v>29</v>
      </c>
      <c r="E54" s="68">
        <v>41639</v>
      </c>
      <c r="F54" s="68">
        <v>41639</v>
      </c>
      <c r="G54" s="51" t="s">
        <v>85</v>
      </c>
      <c r="H54" s="49">
        <v>28.97</v>
      </c>
      <c r="I54" s="49">
        <v>28.97</v>
      </c>
      <c r="J54" s="49"/>
      <c r="K54" s="49"/>
    </row>
    <row r="55" spans="1:11" ht="67.5" customHeight="1">
      <c r="A55" s="71" t="s">
        <v>135</v>
      </c>
      <c r="B55" s="47" t="s">
        <v>190</v>
      </c>
      <c r="C55" s="47" t="s">
        <v>191</v>
      </c>
      <c r="D55" s="45" t="s">
        <v>30</v>
      </c>
      <c r="E55" s="68">
        <v>42004</v>
      </c>
      <c r="F55" s="68">
        <v>42004</v>
      </c>
      <c r="G55" s="51" t="s">
        <v>208</v>
      </c>
      <c r="H55" s="49">
        <v>45.3</v>
      </c>
      <c r="I55" s="49">
        <v>45.3</v>
      </c>
      <c r="J55" s="49"/>
      <c r="K55" s="49"/>
    </row>
    <row r="56" spans="1:11" ht="68.25" customHeight="1">
      <c r="A56" s="71" t="s">
        <v>226</v>
      </c>
      <c r="B56" s="47" t="s">
        <v>190</v>
      </c>
      <c r="C56" s="47" t="s">
        <v>140</v>
      </c>
      <c r="D56" s="45" t="s">
        <v>75</v>
      </c>
      <c r="E56" s="68">
        <v>42369</v>
      </c>
      <c r="F56" s="68"/>
      <c r="G56" s="51" t="s">
        <v>66</v>
      </c>
      <c r="H56" s="49">
        <v>23.3</v>
      </c>
      <c r="I56" s="49"/>
      <c r="J56" s="49"/>
      <c r="K56" s="49"/>
    </row>
    <row r="57" spans="1:11" ht="15" customHeight="1">
      <c r="A57" s="155" t="s">
        <v>280</v>
      </c>
      <c r="B57" s="156"/>
      <c r="C57" s="156"/>
      <c r="D57" s="156"/>
      <c r="E57" s="156"/>
      <c r="F57" s="156"/>
      <c r="G57" s="156"/>
      <c r="H57" s="156"/>
      <c r="I57" s="156"/>
      <c r="J57" s="156"/>
      <c r="K57" s="157"/>
    </row>
    <row r="58" spans="1:11" s="104" customFormat="1" ht="65.25" customHeight="1">
      <c r="A58" s="71" t="s">
        <v>181</v>
      </c>
      <c r="B58" s="47" t="s">
        <v>31</v>
      </c>
      <c r="C58" s="47" t="s">
        <v>228</v>
      </c>
      <c r="D58" s="47" t="s">
        <v>86</v>
      </c>
      <c r="E58" s="68">
        <v>41274</v>
      </c>
      <c r="F58" s="68">
        <v>41274</v>
      </c>
      <c r="G58" s="49">
        <v>2012</v>
      </c>
      <c r="H58" s="49">
        <v>442.4</v>
      </c>
      <c r="I58" s="49">
        <v>442.4</v>
      </c>
      <c r="J58" s="49"/>
      <c r="K58" s="49"/>
    </row>
    <row r="59" spans="1:11" ht="110.25" customHeight="1">
      <c r="A59" s="71" t="s">
        <v>136</v>
      </c>
      <c r="B59" s="47" t="s">
        <v>262</v>
      </c>
      <c r="C59" s="47" t="s">
        <v>320</v>
      </c>
      <c r="D59" s="47" t="s">
        <v>32</v>
      </c>
      <c r="E59" s="68">
        <v>41639</v>
      </c>
      <c r="F59" s="68">
        <v>41639</v>
      </c>
      <c r="G59" s="51" t="s">
        <v>85</v>
      </c>
      <c r="H59" s="49">
        <v>401.643</v>
      </c>
      <c r="I59" s="49">
        <v>401.643</v>
      </c>
      <c r="J59" s="49"/>
      <c r="K59" s="49"/>
    </row>
    <row r="60" spans="1:11" ht="112.5" customHeight="1">
      <c r="A60" s="105" t="s">
        <v>115</v>
      </c>
      <c r="B60" s="47" t="s">
        <v>199</v>
      </c>
      <c r="C60" s="47" t="s">
        <v>124</v>
      </c>
      <c r="D60" s="45" t="s">
        <v>33</v>
      </c>
      <c r="E60" s="91">
        <v>42004</v>
      </c>
      <c r="F60" s="91">
        <v>42004</v>
      </c>
      <c r="G60" s="92">
        <v>2014</v>
      </c>
      <c r="H60" s="93">
        <v>342.196</v>
      </c>
      <c r="I60" s="93">
        <v>342.196</v>
      </c>
      <c r="J60" s="49"/>
      <c r="K60" s="49"/>
    </row>
    <row r="61" spans="1:11" ht="109.5" customHeight="1">
      <c r="A61" s="105" t="s">
        <v>116</v>
      </c>
      <c r="B61" s="47" t="s">
        <v>199</v>
      </c>
      <c r="C61" s="47" t="s">
        <v>141</v>
      </c>
      <c r="D61" s="45" t="s">
        <v>81</v>
      </c>
      <c r="E61" s="91">
        <v>42369</v>
      </c>
      <c r="F61" s="91"/>
      <c r="G61" s="92" t="s">
        <v>66</v>
      </c>
      <c r="H61" s="93">
        <v>86.162</v>
      </c>
      <c r="I61" s="93"/>
      <c r="J61" s="49"/>
      <c r="K61" s="49"/>
    </row>
    <row r="62" spans="1:11" ht="11.25">
      <c r="A62" s="155" t="s">
        <v>281</v>
      </c>
      <c r="B62" s="156"/>
      <c r="C62" s="156"/>
      <c r="D62" s="156"/>
      <c r="E62" s="156"/>
      <c r="F62" s="156"/>
      <c r="G62" s="156"/>
      <c r="H62" s="156"/>
      <c r="I62" s="156"/>
      <c r="J62" s="156"/>
      <c r="K62" s="157"/>
    </row>
    <row r="63" spans="1:11" s="104" customFormat="1" ht="68.25" customHeight="1">
      <c r="A63" s="71" t="s">
        <v>182</v>
      </c>
      <c r="B63" s="47" t="s">
        <v>221</v>
      </c>
      <c r="C63" s="47" t="s">
        <v>213</v>
      </c>
      <c r="D63" s="47" t="s">
        <v>91</v>
      </c>
      <c r="E63" s="68">
        <v>41274</v>
      </c>
      <c r="F63" s="68">
        <v>41274</v>
      </c>
      <c r="G63" s="49">
        <v>2012</v>
      </c>
      <c r="H63" s="50">
        <v>370.2</v>
      </c>
      <c r="I63" s="49">
        <v>370.2</v>
      </c>
      <c r="J63" s="49"/>
      <c r="K63" s="49"/>
    </row>
    <row r="64" spans="1:11" s="104" customFormat="1" ht="113.25" customHeight="1">
      <c r="A64" s="71" t="s">
        <v>137</v>
      </c>
      <c r="B64" s="47" t="s">
        <v>263</v>
      </c>
      <c r="C64" s="47" t="s">
        <v>321</v>
      </c>
      <c r="D64" s="47" t="s">
        <v>87</v>
      </c>
      <c r="E64" s="68">
        <v>41639</v>
      </c>
      <c r="F64" s="68">
        <v>41639</v>
      </c>
      <c r="G64" s="51" t="s">
        <v>85</v>
      </c>
      <c r="H64" s="49">
        <v>425.523</v>
      </c>
      <c r="I64" s="49">
        <v>425.523</v>
      </c>
      <c r="J64" s="49"/>
      <c r="K64" s="49"/>
    </row>
    <row r="65" spans="1:11" s="104" customFormat="1" ht="111" customHeight="1">
      <c r="A65" s="71" t="s">
        <v>138</v>
      </c>
      <c r="B65" s="47" t="s">
        <v>263</v>
      </c>
      <c r="C65" s="47" t="s">
        <v>125</v>
      </c>
      <c r="D65" s="47" t="s">
        <v>88</v>
      </c>
      <c r="E65" s="91">
        <v>42004</v>
      </c>
      <c r="F65" s="92" t="s">
        <v>143</v>
      </c>
      <c r="G65" s="51" t="s">
        <v>208</v>
      </c>
      <c r="H65" s="93">
        <v>429.636</v>
      </c>
      <c r="I65" s="93">
        <v>429.636</v>
      </c>
      <c r="J65" s="49"/>
      <c r="K65" s="49"/>
    </row>
    <row r="66" spans="1:11" s="104" customFormat="1" ht="113.25" customHeight="1">
      <c r="A66" s="71" t="s">
        <v>212</v>
      </c>
      <c r="B66" s="47" t="s">
        <v>263</v>
      </c>
      <c r="C66" s="47" t="s">
        <v>142</v>
      </c>
      <c r="D66" s="48" t="s">
        <v>82</v>
      </c>
      <c r="E66" s="91">
        <v>42369</v>
      </c>
      <c r="F66" s="92"/>
      <c r="G66" s="51" t="s">
        <v>66</v>
      </c>
      <c r="H66" s="93">
        <v>164.805</v>
      </c>
      <c r="I66" s="93"/>
      <c r="J66" s="49"/>
      <c r="K66" s="49"/>
    </row>
    <row r="67" spans="1:11" ht="15" customHeight="1">
      <c r="A67" s="155" t="s">
        <v>282</v>
      </c>
      <c r="B67" s="156"/>
      <c r="C67" s="156"/>
      <c r="D67" s="156"/>
      <c r="E67" s="156"/>
      <c r="F67" s="156"/>
      <c r="G67" s="156"/>
      <c r="H67" s="156"/>
      <c r="I67" s="156"/>
      <c r="J67" s="156"/>
      <c r="K67" s="157"/>
    </row>
    <row r="68" spans="1:11" s="104" customFormat="1" ht="55.5" customHeight="1">
      <c r="A68" s="71" t="s">
        <v>183</v>
      </c>
      <c r="B68" s="47" t="s">
        <v>230</v>
      </c>
      <c r="C68" s="47" t="s">
        <v>156</v>
      </c>
      <c r="D68" s="47" t="s">
        <v>231</v>
      </c>
      <c r="E68" s="68">
        <v>41274</v>
      </c>
      <c r="F68" s="68">
        <v>41274</v>
      </c>
      <c r="G68" s="49">
        <v>2012</v>
      </c>
      <c r="H68" s="49">
        <v>14.6</v>
      </c>
      <c r="I68" s="49">
        <v>14.6</v>
      </c>
      <c r="J68" s="49"/>
      <c r="K68" s="49"/>
    </row>
    <row r="69" spans="1:11" s="104" customFormat="1" ht="80.25" customHeight="1">
      <c r="A69" s="71" t="s">
        <v>139</v>
      </c>
      <c r="B69" s="47" t="s">
        <v>264</v>
      </c>
      <c r="C69" s="47" t="s">
        <v>156</v>
      </c>
      <c r="D69" s="47" t="s">
        <v>122</v>
      </c>
      <c r="E69" s="68">
        <v>41639</v>
      </c>
      <c r="F69" s="68">
        <v>41609</v>
      </c>
      <c r="G69" s="51" t="s">
        <v>85</v>
      </c>
      <c r="H69" s="59">
        <v>16.6</v>
      </c>
      <c r="I69" s="59">
        <v>16.6</v>
      </c>
      <c r="J69" s="49"/>
      <c r="K69" s="49"/>
    </row>
    <row r="70" spans="1:11" s="104" customFormat="1" ht="133.5" customHeight="1">
      <c r="A70" s="71" t="s">
        <v>229</v>
      </c>
      <c r="B70" s="45" t="s">
        <v>265</v>
      </c>
      <c r="C70" s="45" t="s">
        <v>156</v>
      </c>
      <c r="D70" s="45" t="s">
        <v>211</v>
      </c>
      <c r="E70" s="88" t="s">
        <v>209</v>
      </c>
      <c r="F70" s="88" t="s">
        <v>210</v>
      </c>
      <c r="G70" s="74" t="s">
        <v>208</v>
      </c>
      <c r="H70" s="106">
        <v>5.8</v>
      </c>
      <c r="I70" s="106">
        <v>5.8</v>
      </c>
      <c r="J70" s="50"/>
      <c r="K70" s="50"/>
    </row>
    <row r="71" spans="1:11" s="40" customFormat="1" ht="125.25" customHeight="1">
      <c r="A71" s="71" t="s">
        <v>184</v>
      </c>
      <c r="B71" s="45" t="s">
        <v>265</v>
      </c>
      <c r="C71" s="45" t="s">
        <v>156</v>
      </c>
      <c r="D71" s="45" t="s">
        <v>76</v>
      </c>
      <c r="E71" s="88" t="s">
        <v>77</v>
      </c>
      <c r="F71" s="88" t="s">
        <v>78</v>
      </c>
      <c r="G71" s="74" t="s">
        <v>73</v>
      </c>
      <c r="H71" s="106">
        <v>12825.182</v>
      </c>
      <c r="I71" s="106"/>
      <c r="J71" s="50"/>
      <c r="K71" s="50"/>
    </row>
    <row r="72" spans="1:11" ht="11.25">
      <c r="A72" s="155" t="s">
        <v>206</v>
      </c>
      <c r="B72" s="156"/>
      <c r="C72" s="156"/>
      <c r="D72" s="156"/>
      <c r="E72" s="156"/>
      <c r="F72" s="156"/>
      <c r="G72" s="156"/>
      <c r="H72" s="156"/>
      <c r="I72" s="156"/>
      <c r="J72" s="156"/>
      <c r="K72" s="157"/>
    </row>
    <row r="73" spans="1:11" s="104" customFormat="1" ht="36.75" customHeight="1">
      <c r="A73" s="71" t="s">
        <v>185</v>
      </c>
      <c r="B73" s="49" t="s">
        <v>215</v>
      </c>
      <c r="C73" s="49" t="s">
        <v>216</v>
      </c>
      <c r="D73" s="49" t="s">
        <v>90</v>
      </c>
      <c r="E73" s="68">
        <v>41274</v>
      </c>
      <c r="F73" s="68">
        <v>41274</v>
      </c>
      <c r="G73" s="49">
        <v>2012</v>
      </c>
      <c r="H73" s="107">
        <v>1</v>
      </c>
      <c r="I73" s="107">
        <v>1</v>
      </c>
      <c r="J73" s="49"/>
      <c r="K73" s="49"/>
    </row>
    <row r="74" spans="1:11" s="104" customFormat="1" ht="67.5" customHeight="1">
      <c r="A74" s="71" t="s">
        <v>302</v>
      </c>
      <c r="B74" s="47" t="s">
        <v>160</v>
      </c>
      <c r="C74" s="47" t="s">
        <v>146</v>
      </c>
      <c r="D74" s="49" t="s">
        <v>89</v>
      </c>
      <c r="E74" s="68">
        <v>41639</v>
      </c>
      <c r="F74" s="68">
        <v>41639</v>
      </c>
      <c r="G74" s="51" t="s">
        <v>85</v>
      </c>
      <c r="H74" s="49">
        <v>5</v>
      </c>
      <c r="I74" s="49">
        <v>5</v>
      </c>
      <c r="J74" s="49"/>
      <c r="K74" s="49"/>
    </row>
    <row r="75" spans="1:11" s="104" customFormat="1" ht="67.5" customHeight="1">
      <c r="A75" s="71" t="s">
        <v>285</v>
      </c>
      <c r="B75" s="49" t="s">
        <v>117</v>
      </c>
      <c r="C75" s="49" t="s">
        <v>147</v>
      </c>
      <c r="D75" s="50" t="s">
        <v>203</v>
      </c>
      <c r="E75" s="68">
        <v>42004</v>
      </c>
      <c r="F75" s="68">
        <v>42004</v>
      </c>
      <c r="G75" s="51" t="s">
        <v>208</v>
      </c>
      <c r="H75" s="49">
        <v>1.1</v>
      </c>
      <c r="I75" s="49">
        <v>1.1</v>
      </c>
      <c r="J75" s="49"/>
      <c r="K75" s="49"/>
    </row>
    <row r="76" spans="1:11" s="104" customFormat="1" ht="66.75" customHeight="1">
      <c r="A76" s="71" t="s">
        <v>186</v>
      </c>
      <c r="B76" s="47" t="s">
        <v>24</v>
      </c>
      <c r="C76" s="49" t="s">
        <v>145</v>
      </c>
      <c r="D76" s="50" t="s">
        <v>65</v>
      </c>
      <c r="E76" s="68">
        <v>42369</v>
      </c>
      <c r="F76" s="47"/>
      <c r="G76" s="68">
        <v>42339</v>
      </c>
      <c r="H76" s="47"/>
      <c r="I76" s="49"/>
      <c r="J76" s="49"/>
      <c r="K76" s="49"/>
    </row>
    <row r="77" spans="1:11" ht="15.75" customHeight="1">
      <c r="A77" s="155" t="s">
        <v>283</v>
      </c>
      <c r="B77" s="156"/>
      <c r="C77" s="156"/>
      <c r="D77" s="156"/>
      <c r="E77" s="156"/>
      <c r="F77" s="156"/>
      <c r="G77" s="156"/>
      <c r="H77" s="156"/>
      <c r="I77" s="156"/>
      <c r="J77" s="156"/>
      <c r="K77" s="157"/>
    </row>
    <row r="78" spans="1:11" s="104" customFormat="1" ht="37.5" customHeight="1">
      <c r="A78" s="71" t="s">
        <v>187</v>
      </c>
      <c r="B78" s="49" t="s">
        <v>215</v>
      </c>
      <c r="C78" s="49" t="s">
        <v>217</v>
      </c>
      <c r="D78" s="49" t="s">
        <v>218</v>
      </c>
      <c r="E78" s="68">
        <v>41274</v>
      </c>
      <c r="F78" s="101">
        <v>41274</v>
      </c>
      <c r="G78" s="56">
        <v>2012</v>
      </c>
      <c r="H78" s="107">
        <v>2</v>
      </c>
      <c r="I78" s="107">
        <v>2</v>
      </c>
      <c r="J78" s="49"/>
      <c r="K78" s="108"/>
    </row>
    <row r="79" spans="1:11" s="104" customFormat="1" ht="67.5" customHeight="1">
      <c r="A79" s="71" t="s">
        <v>284</v>
      </c>
      <c r="B79" s="47" t="s">
        <v>159</v>
      </c>
      <c r="C79" s="47" t="s">
        <v>133</v>
      </c>
      <c r="D79" s="49" t="s">
        <v>158</v>
      </c>
      <c r="E79" s="68">
        <v>41639</v>
      </c>
      <c r="F79" s="68">
        <v>41639</v>
      </c>
      <c r="G79" s="51" t="s">
        <v>85</v>
      </c>
      <c r="H79" s="108">
        <v>1.6</v>
      </c>
      <c r="I79" s="49">
        <v>1.6</v>
      </c>
      <c r="J79" s="49"/>
      <c r="K79" s="108"/>
    </row>
    <row r="80" spans="1:11" s="104" customFormat="1" ht="67.5" customHeight="1">
      <c r="A80" s="71" t="s">
        <v>188</v>
      </c>
      <c r="B80" s="47" t="s">
        <v>157</v>
      </c>
      <c r="C80" s="47" t="s">
        <v>126</v>
      </c>
      <c r="D80" s="49" t="s">
        <v>204</v>
      </c>
      <c r="E80" s="101">
        <v>42004</v>
      </c>
      <c r="F80" s="101">
        <v>42004</v>
      </c>
      <c r="G80" s="102" t="s">
        <v>208</v>
      </c>
      <c r="H80" s="49">
        <v>9</v>
      </c>
      <c r="I80" s="49">
        <v>9</v>
      </c>
      <c r="J80" s="49"/>
      <c r="K80" s="49"/>
    </row>
    <row r="81" spans="1:11" s="104" customFormat="1" ht="66" customHeight="1">
      <c r="A81" s="71" t="s">
        <v>313</v>
      </c>
      <c r="B81" s="47" t="s">
        <v>34</v>
      </c>
      <c r="C81" s="49" t="s">
        <v>111</v>
      </c>
      <c r="D81" s="47" t="s">
        <v>67</v>
      </c>
      <c r="E81" s="68">
        <v>42369</v>
      </c>
      <c r="F81" s="47"/>
      <c r="G81" s="68">
        <v>42339</v>
      </c>
      <c r="H81" s="47"/>
      <c r="I81" s="47"/>
      <c r="J81" s="47"/>
      <c r="K81" s="109"/>
    </row>
    <row r="82" spans="1:11" ht="17.25" customHeight="1">
      <c r="A82" s="169"/>
      <c r="B82" s="169"/>
      <c r="C82" s="169"/>
      <c r="D82" s="169"/>
      <c r="E82" s="169"/>
      <c r="F82" s="169"/>
      <c r="G82" s="169"/>
      <c r="H82" s="169"/>
      <c r="I82" s="169"/>
      <c r="J82" s="169"/>
      <c r="K82" s="169"/>
    </row>
    <row r="83" spans="1:11" ht="11.25">
      <c r="A83" s="41"/>
      <c r="B83" s="14"/>
      <c r="C83" s="15"/>
      <c r="D83" s="15"/>
      <c r="E83" s="15"/>
      <c r="F83" s="15"/>
      <c r="G83" s="15"/>
      <c r="H83" s="15"/>
      <c r="I83" s="15"/>
      <c r="J83" s="12"/>
      <c r="K83" s="12"/>
    </row>
    <row r="84" spans="1:10" ht="11.25">
      <c r="A84" s="42"/>
      <c r="B84" s="14"/>
      <c r="C84" s="15"/>
      <c r="D84" s="18"/>
      <c r="E84" s="18"/>
      <c r="F84" s="14"/>
      <c r="G84" s="18"/>
      <c r="H84" s="21"/>
      <c r="I84" s="12"/>
      <c r="J84" s="12"/>
    </row>
    <row r="85" spans="1:7" ht="11.25">
      <c r="A85" s="43"/>
      <c r="B85" s="14"/>
      <c r="C85" s="12"/>
      <c r="G85" s="24"/>
    </row>
    <row r="86" ht="11.25">
      <c r="G86" s="24"/>
    </row>
  </sheetData>
  <sheetProtection/>
  <mergeCells count="29">
    <mergeCell ref="A82:K82"/>
    <mergeCell ref="B42:B44"/>
    <mergeCell ref="A42:A44"/>
    <mergeCell ref="A52:K52"/>
    <mergeCell ref="A57:K57"/>
    <mergeCell ref="A77:K77"/>
    <mergeCell ref="A23:K23"/>
    <mergeCell ref="A28:K28"/>
    <mergeCell ref="D4:D5"/>
    <mergeCell ref="A13:K13"/>
    <mergeCell ref="F4:F5"/>
    <mergeCell ref="G4:J4"/>
    <mergeCell ref="C4:C5"/>
    <mergeCell ref="A72:K72"/>
    <mergeCell ref="A45:A51"/>
    <mergeCell ref="B45:B48"/>
    <mergeCell ref="A67:K67"/>
    <mergeCell ref="A62:K62"/>
    <mergeCell ref="C45:C47"/>
    <mergeCell ref="A33:K33"/>
    <mergeCell ref="A38:K38"/>
    <mergeCell ref="A18:K18"/>
    <mergeCell ref="A2:K2"/>
    <mergeCell ref="A8:K8"/>
    <mergeCell ref="A3:K3"/>
    <mergeCell ref="A7:K7"/>
    <mergeCell ref="A4:A5"/>
    <mergeCell ref="B4:B5"/>
    <mergeCell ref="E4:E5"/>
  </mergeCells>
  <printOptions/>
  <pageMargins left="0.3937007874015748" right="0.3937007874015748" top="0.7874015748031497" bottom="0.7874015748031497" header="0.31496062992125984" footer="0.31496062992125984"/>
  <pageSetup horizontalDpi="600" verticalDpi="600" orientation="landscape" paperSize="9" scale="68" r:id="rId3"/>
  <headerFooter alignWithMargins="0">
    <oddHeader>&amp;CИнформация за ноябрь 2015</oddHeader>
    <oddFooter>&amp;LФорма таблицы согласована: Начальник экспертно-аналитического управления администрации Губернатора Ульяновской области&amp;R_______________ Н.П. Глинкин</oddFooter>
  </headerFooter>
  <rowBreaks count="4" manualBreakCount="4">
    <brk id="35" max="10" man="1"/>
    <brk id="44" max="10" man="1"/>
    <brk id="53" max="10" man="1"/>
    <brk id="87" max="16" man="1"/>
  </rowBreaks>
  <colBreaks count="1" manualBreakCount="1">
    <brk id="11" max="84" man="1"/>
  </colBreaks>
  <ignoredErrors>
    <ignoredError sqref="G64:G65 G40 G43:G44 G59 G11 G69:G70 G54:G55 G31 G14:G16 G20 G24:G26 G74:G75 G79:G80 G42 H45 H46:H47"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User_S</dc:creator>
  <cp:keywords/>
  <dc:description/>
  <cp:lastModifiedBy>.</cp:lastModifiedBy>
  <cp:lastPrinted>2015-12-15T13:32:36Z</cp:lastPrinted>
  <dcterms:created xsi:type="dcterms:W3CDTF">2014-02-07T12:21:12Z</dcterms:created>
  <dcterms:modified xsi:type="dcterms:W3CDTF">2015-12-15T14:01:20Z</dcterms:modified>
  <cp:category/>
  <cp:version/>
  <cp:contentType/>
  <cp:contentStatus/>
</cp:coreProperties>
</file>