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Форма 1" sheetId="1" r:id="rId1"/>
    <sheet name="Форма 2" sheetId="2" r:id="rId2"/>
  </sheets>
  <definedNames>
    <definedName name="_xlnm.Print_Titles" localSheetId="0">'Форма 1'!$4:$6</definedName>
    <definedName name="_xlnm.Print_Titles" localSheetId="1">'Форма 2'!$4:$6</definedName>
    <definedName name="_xlnm.Print_Area" localSheetId="0">'Форма 1'!$A$1:$K$106</definedName>
    <definedName name="_xlnm.Print_Area" localSheetId="1">'Форма 2'!$A$1:$K$98</definedName>
  </definedNames>
  <calcPr fullCalcOnLoad="1"/>
</workbook>
</file>

<file path=xl/comments1.xml><?xml version="1.0" encoding="utf-8"?>
<comments xmlns="http://schemas.openxmlformats.org/spreadsheetml/2006/main">
  <authors>
    <author>Пользователь</author>
  </authors>
  <commentList>
    <comment ref="H29" authorId="0">
      <text>
        <r>
          <rPr>
            <b/>
            <sz val="9"/>
            <rFont val="Tahoma"/>
            <family val="2"/>
          </rPr>
          <t>В 108-пр от 27.02.2013 плановое значение на 2013 год - 79,9 %, в федеральной прогамме № 295 -  83,9 %.</t>
        </r>
      </text>
    </comment>
    <comment ref="H43" authorId="0">
      <text>
        <r>
          <rPr>
            <b/>
            <sz val="9"/>
            <rFont val="Tahoma"/>
            <family val="2"/>
          </rPr>
          <t>в федеральной программе - 129,7, в нашей прогамме условия лучше, ставим наши цифры</t>
        </r>
      </text>
    </comment>
    <comment ref="H44" authorId="0">
      <text>
        <r>
          <rPr>
            <b/>
            <sz val="9"/>
            <rFont val="Tahoma"/>
            <family val="2"/>
          </rPr>
          <t>в федеральной прогамме 130,7, в нашей условия лучше, ставим наши</t>
        </r>
      </text>
    </comment>
    <comment ref="H66" authorId="0">
      <text>
        <r>
          <rPr>
            <b/>
            <sz val="9"/>
            <rFont val="Tahoma"/>
            <family val="2"/>
          </rPr>
          <t>в областной прогамме 47,4, в федеральной 50,1</t>
        </r>
      </text>
    </comment>
  </commentList>
</comments>
</file>

<file path=xl/comments2.xml><?xml version="1.0" encoding="utf-8"?>
<comments xmlns="http://schemas.openxmlformats.org/spreadsheetml/2006/main">
  <authors>
    <author>Пользователь</author>
  </authors>
  <commentList>
    <comment ref="D36" authorId="0">
      <text>
        <r>
          <rPr>
            <b/>
            <sz val="9"/>
            <rFont val="Tahoma"/>
            <family val="0"/>
          </rPr>
          <t>вновить изменения в ячейку ежемесячно</t>
        </r>
      </text>
    </comment>
    <comment ref="G55" authorId="0">
      <text>
        <r>
          <rPr>
            <b/>
            <sz val="9"/>
            <rFont val="Tahoma"/>
            <family val="0"/>
          </rPr>
          <t>вносить изменения ежемесячно</t>
        </r>
      </text>
    </comment>
    <comment ref="G13" authorId="0">
      <text>
        <r>
          <rPr>
            <b/>
            <sz val="9"/>
            <rFont val="Tahoma"/>
            <family val="2"/>
          </rPr>
          <t>вновить изменения ежемесячно</t>
        </r>
      </text>
    </comment>
    <comment ref="G64" authorId="0">
      <text>
        <r>
          <rPr>
            <b/>
            <sz val="9"/>
            <rFont val="Tahoma"/>
            <family val="2"/>
          </rPr>
          <t>вносить изменения ежемесячно</t>
        </r>
      </text>
    </comment>
    <comment ref="D13" authorId="0">
      <text>
        <r>
          <rPr>
            <b/>
            <sz val="9"/>
            <rFont val="Tahoma"/>
            <family val="2"/>
          </rPr>
          <t>дополнять ежемесячно</t>
        </r>
      </text>
    </comment>
    <comment ref="D31" authorId="0">
      <text>
        <r>
          <rPr>
            <b/>
            <sz val="9"/>
            <rFont val="Tahoma"/>
            <family val="2"/>
          </rPr>
          <t>ежемесячно обновлять</t>
        </r>
      </text>
    </comment>
    <comment ref="G31" authorId="0">
      <text>
        <r>
          <rPr>
            <b/>
            <sz val="9"/>
            <rFont val="Tahoma"/>
            <family val="2"/>
          </rPr>
          <t>ежемесячно обновлять</t>
        </r>
      </text>
    </comment>
    <comment ref="D25" authorId="0">
      <text>
        <r>
          <rPr>
            <b/>
            <sz val="9"/>
            <rFont val="Tahoma"/>
            <family val="2"/>
          </rPr>
          <t>ежемесячно обновлять</t>
        </r>
      </text>
    </comment>
    <comment ref="G25" authorId="0">
      <text>
        <r>
          <rPr>
            <b/>
            <sz val="9"/>
            <rFont val="Tahoma"/>
            <family val="2"/>
          </rPr>
          <t>ежемесячно обновлять</t>
        </r>
      </text>
    </comment>
    <comment ref="D19" authorId="0">
      <text>
        <r>
          <rPr>
            <b/>
            <sz val="9"/>
            <rFont val="Tahoma"/>
            <family val="2"/>
          </rPr>
          <t>ежемесячно обновлять</t>
        </r>
      </text>
    </comment>
    <comment ref="G19" authorId="0">
      <text>
        <r>
          <rPr>
            <b/>
            <sz val="9"/>
            <rFont val="Tahoma"/>
            <family val="2"/>
          </rPr>
          <t>ежемесячно обновлять</t>
        </r>
      </text>
    </comment>
    <comment ref="D37" authorId="0">
      <text>
        <r>
          <rPr>
            <b/>
            <sz val="9"/>
            <rFont val="Tahoma"/>
            <family val="2"/>
          </rPr>
          <t>ежемесячно обновлять</t>
        </r>
      </text>
    </comment>
    <comment ref="G37" authorId="0">
      <text>
        <r>
          <rPr>
            <b/>
            <sz val="9"/>
            <rFont val="Tahoma"/>
            <family val="2"/>
          </rPr>
          <t>ежемесячно обновлять</t>
        </r>
      </text>
    </comment>
    <comment ref="D64" authorId="0">
      <text>
        <r>
          <rPr>
            <b/>
            <sz val="9"/>
            <rFont val="Tahoma"/>
            <family val="2"/>
          </rPr>
          <t>ежемесячно обновлять</t>
        </r>
      </text>
    </comment>
  </commentList>
</comments>
</file>

<file path=xl/sharedStrings.xml><?xml version="1.0" encoding="utf-8"?>
<sst xmlns="http://schemas.openxmlformats.org/spreadsheetml/2006/main" count="610" uniqueCount="455">
  <si>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</si>
  <si>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</si>
  <si>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</si>
  <si>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t>Проиндексирован заработная плата с 01.10.2012 года на 6,0 % и установлены выплат стимулирующего характера за сложность и напряжённость в соответствии с разработанными критериями.</t>
  </si>
  <si>
    <t>В 2013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</si>
  <si>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</si>
  <si>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Доля выставочных проектов, осуществляемых в Ульяновской области, по отношению к 2012 году выросла на 10 %.</t>
  </si>
  <si>
    <t>За 2012 год реализовано 166 выставочных проекта в Ульяновской области.</t>
  </si>
  <si>
    <t>Проиндексирована заработная плата с 01.10.2012 года на 6,0 % и установлены выплаты стимулирующего характера за сложность и напряжённость в соответствии с разработанными критериями.</t>
  </si>
  <si>
    <t>За 2014 год повысили квалификацию 638 работника здравоохранения и социального развития Ульяновской области.</t>
  </si>
  <si>
    <t xml:space="preserve"> </t>
  </si>
  <si>
    <t>30.12.2015</t>
  </si>
  <si>
    <t>Отклонение показателя обусловлено низким темпом роста заработной платы в коммерческой сфере.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 руб.</t>
  </si>
  <si>
    <t>Отклонение показателя обусловлено ухудшением в 2014 году экономической ситуации в целом по стране на фоне осложнения геополитической обстановки.  По итогам января-декабря 2014 года размер среднемесячной начисленной заработной платы в целом по области составил: по полному кругу предприятий -21081 руб., по крупным и средним предприятиям -23395,2 руб.</t>
  </si>
  <si>
    <t>По информации службы занятости в 2012 году прошли профессиональное обучение и получили документы о дополнительном образовании 925 человек.</t>
  </si>
  <si>
    <t xml:space="preserve">По информации службы занятости в 2013 году прошли профессиональное обучение и получили документы о дополнительном образовании 1558 человек. В 2013 году по результатам конкурсных процедур были заключены государственные  контракты и договоры на обучение безработных граждан.   </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</si>
  <si>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</si>
  <si>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работникам учреждений культуры</t>
  </si>
  <si>
    <t xml:space="preserve">Проведение обучающих семинаров с целью повышения квалификации руководителей и специалистов области. Осуществление переподготовки, повышения квалификации кадров. </t>
  </si>
  <si>
    <t>По  информации службы занятости в 2014 году прошли профессиональное обучение и получили документы о дополнительном образовании 1067 человек. В 2014 году по результатам конкурсных процедур были заключены государственные  контракты и договоры на обучение безработных граждан. Повысили квалификацию 363 работника искусства и культурной политики Ульяновской области, 5340 педагогических работников Ульяновской области, 638 работника здравоохранения и социального развития Ульяновской области</t>
  </si>
  <si>
    <t>Проиндексирована заработной платы с 01.10.2012 года на 6,0 % и установлении выплаты стимулирующего характера за сложность и напряжённость в соответствии с разработанными критериями.</t>
  </si>
  <si>
    <t>Повышение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t>
  </si>
  <si>
    <t xml:space="preserve">Отклонение связано с благоприятными экономическими условиями в регионе - низким уровнем инфляции, высоким темпом роста номинальной заработной платы, эффективной политикой, проводимой органами власти региона по достижению показателя </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</si>
  <si>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на 5 % заработный платы в пересчёте с 1 октября 2014 года.</t>
  </si>
  <si>
    <t xml:space="preserve"> Показатель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будет достигнут до конца 2015 года. </t>
  </si>
  <si>
    <t>Увеличение количества детей, привлекаемых к  участию в творческих мероприятиях, в общем числе детей в Ульяновской области 2015 году  до 5%.</t>
  </si>
  <si>
    <t>Министерство здравоохранения Ульяновской области</t>
  </si>
  <si>
    <t xml:space="preserve">Министерство здравоохранения Ульяновской области </t>
  </si>
  <si>
    <t xml:space="preserve">Ответственный исполнитель / соисполнитель в субъекте Российской Федерации </t>
  </si>
  <si>
    <r>
      <t xml:space="preserve"> </t>
    </r>
    <r>
      <rPr>
        <sz val="8"/>
        <color indexed="8"/>
        <rFont val="Times New Roman"/>
        <family val="1"/>
      </rPr>
      <t>13.2.</t>
    </r>
  </si>
  <si>
    <r>
      <t xml:space="preserve"> </t>
    </r>
    <r>
      <rPr>
        <sz val="8"/>
        <color indexed="8"/>
        <rFont val="Times New Roman"/>
        <family val="1"/>
      </rPr>
      <t>13.3.</t>
    </r>
  </si>
  <si>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r>
    <r>
      <rPr>
        <sz val="8"/>
        <color indexed="8"/>
        <rFont val="Calibri"/>
        <family val="2"/>
      </rPr>
      <t xml:space="preserve">  </t>
    </r>
  </si>
  <si>
    <r>
      <t>Для реализации мероприятий дополнительных денежных средс</t>
    </r>
    <r>
      <rPr>
        <sz val="8"/>
        <rFont val="Times New Roman"/>
        <family val="1"/>
      </rPr>
      <t>тв из областного бюджета Ульяновской области не требовалось</t>
    </r>
  </si>
  <si>
    <t>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</si>
  <si>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Мероприятие по доведению в 2014 году средней заработной платы работников государственных и муниципальных учреждений культуры до 13 681,6 рублей или 64,9% от средней заработной платы по региону (21 081 рубль) исполнено.</t>
  </si>
  <si>
    <t>Мероприятия по доведению в 2013 году средней заработной платы работников государственных и муниципальных учреждений культуры до 10 839,5 рублей или до 56,1 % от средней заработной платы по региону (19 335 рублей) исполнено.</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</si>
  <si>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</si>
  <si>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</si>
  <si>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</si>
  <si>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</si>
  <si>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</si>
  <si>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6.5.</t>
  </si>
  <si>
    <t xml:space="preserve"> 6.1.</t>
  </si>
  <si>
    <t xml:space="preserve"> 6.2.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</si>
  <si>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</si>
  <si>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</si>
  <si>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</si>
  <si>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</si>
  <si>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12.1.</t>
  </si>
  <si>
    <t xml:space="preserve"> 12.2.</t>
  </si>
  <si>
    <t xml:space="preserve"> 13.1.</t>
  </si>
  <si>
    <t xml:space="preserve"> 14.1.</t>
  </si>
  <si>
    <t xml:space="preserve"> 14.2.</t>
  </si>
  <si>
    <t xml:space="preserve"> 15.1.</t>
  </si>
  <si>
    <t>Достижение в 2015 году индикативного показателя по отношению средней заработной платы социальных работников к средней заработной плате по Ульяновской области</t>
  </si>
  <si>
    <t>Достижение в 2015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</si>
  <si>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2015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</si>
  <si>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31.12.2014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</si>
  <si>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2015 года должно составлять 137 %</t>
  </si>
  <si>
    <t>Увеличение количества выставочных проектов, осуществляемых в Ульяновской области (процентов по отношению к 2012 году) на 40 %</t>
  </si>
  <si>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</si>
  <si>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</si>
  <si>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</si>
  <si>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Отчётная дата (период) значение показателя (N)</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</si>
  <si>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</si>
  <si>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</si>
  <si>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</si>
  <si>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</si>
  <si>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</si>
  <si>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</si>
  <si>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</si>
  <si>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</si>
  <si>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</si>
  <si>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</si>
  <si>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</si>
  <si>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</si>
  <si>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5.0.</t>
  </si>
  <si>
    <t>5.0</t>
  </si>
  <si>
    <t xml:space="preserve"> 5.1.</t>
  </si>
  <si>
    <t xml:space="preserve"> 5.2.</t>
  </si>
  <si>
    <t xml:space="preserve"> 5.3.</t>
  </si>
  <si>
    <t xml:space="preserve"> 6.0.</t>
  </si>
  <si>
    <t xml:space="preserve"> 7.0.</t>
  </si>
  <si>
    <t>7.3.</t>
  </si>
  <si>
    <t xml:space="preserve"> 8.0.</t>
  </si>
  <si>
    <t>8.3.</t>
  </si>
  <si>
    <t xml:space="preserve"> 9.0.</t>
  </si>
  <si>
    <t>9.2.</t>
  </si>
  <si>
    <t xml:space="preserve"> 10.0.</t>
  </si>
  <si>
    <t xml:space="preserve"> 10.1.</t>
  </si>
  <si>
    <t xml:space="preserve"> 10.2.</t>
  </si>
  <si>
    <t xml:space="preserve"> 10.3.</t>
  </si>
  <si>
    <t>11.0.</t>
  </si>
  <si>
    <t xml:space="preserve"> 11.1.</t>
  </si>
  <si>
    <t xml:space="preserve"> 12.0.</t>
  </si>
  <si>
    <t xml:space="preserve"> 13.0.</t>
  </si>
  <si>
    <t xml:space="preserve"> 14.0.</t>
  </si>
  <si>
    <t xml:space="preserve"> 15.0.</t>
  </si>
  <si>
    <t xml:space="preserve"> 15.3.</t>
  </si>
  <si>
    <t xml:space="preserve"> 16.0.</t>
  </si>
  <si>
    <t xml:space="preserve">16.3. </t>
  </si>
  <si>
    <t xml:space="preserve"> 17.0.</t>
  </si>
  <si>
    <t xml:space="preserve"> 17.2. </t>
  </si>
  <si>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</si>
  <si>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</si>
  <si>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</si>
  <si>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Индексация заработной платы педагогических работников дошкольных образовательных учреждений</t>
  </si>
  <si>
    <t xml:space="preserve"> 7.1.</t>
  </si>
  <si>
    <t>Индексация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t>
  </si>
  <si>
    <t>Доведение в 2014 году средней заработной платы работников культуры в Ульяновской области до 64,9 % от средней по региону</t>
  </si>
  <si>
    <t>Доведение в 2013 году средней заработной платы работников государственных и муниципальных учреждений культуры до 56,1 % от средней по региону</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</si>
  <si>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</si>
  <si>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</si>
  <si>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</si>
  <si>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2014 году.</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</si>
  <si>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 образовавшейся в результате сокращения социальных работников, согласно мероприятиям "дорожной карты" по увеличению числа получателей услуг на дому на 1 социального работника.</t>
  </si>
  <si>
    <t>За 2014 год реализовано 482 выставочных проекта в Ульяновской области, что составляет рост 48,2 % к уровню 2012 года.</t>
  </si>
  <si>
    <t>За 2014 год   515 720  детей привлечено к участию в творческих мероприятиях, что составляет 2,0 %.</t>
  </si>
  <si>
    <t>Отклонение фактического показателя от планового показателя обусловлено проведением  незапланированных выставок</t>
  </si>
  <si>
    <t>16. Прирост количества выставочных проектов, осуществляемых в субъектах Российской Федерации, относительно уровня 2012 года</t>
  </si>
  <si>
    <t>Отклонение значения показателя в сторону увеличения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</si>
  <si>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2014</t>
  </si>
  <si>
    <t xml:space="preserve">1)21.02.2014 2)19.03.2014 3)01.09.2014 4)01.12.2014 </t>
  </si>
  <si>
    <t xml:space="preserve">1)21.02.2014 2)19.03.2014 3)01.09.2014  4)01.12.2014 </t>
  </si>
  <si>
    <t xml:space="preserve">1) 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 Утверждён порядок финансирования мероприятий по оборудованию (оснащению) рабочих мест для инвалидов постановлением Правительства Ульяновской области от 10.09.2014 №419«О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 За январь-сентябрь 2014 года создано 140  оборудованное (оснащённое) рабочие место для трудоустройства незанятых инвалидов; 4) За январь-декабрь трудоустроено 170 инвалидов, оборудовано (оснащено) 170 рабочих мест из них для 6 инвалидов использующих кресла-коляски.    </t>
  </si>
  <si>
    <t xml:space="preserve"> 14.3.</t>
  </si>
  <si>
    <t>Повышение заработной платы среднего медицинского (фармацевтического) персонала (персонала, обеспечивающего условия для предоставления медицинских услуг)</t>
  </si>
  <si>
    <t xml:space="preserve">Постановление Правительства Ульяновской области от 20.10.2008 № 440-П «Об утверждении Положения об отраслевой системе оплаты труда работников областных государственных учреждений культуры и государственных архивов Ульяновской области» </t>
  </si>
  <si>
    <t xml:space="preserve">Постановление Правительства Ульяновской области от  29.08.2011 № 42/411-П «Культура в Ульяновской области" на 2012-2016 годы </t>
  </si>
  <si>
    <t xml:space="preserve">Осуществление выставочных проектов в Ульяновской области </t>
  </si>
  <si>
    <t>Проведение творческих мероприятий</t>
  </si>
  <si>
    <t>За 2012 год 505 600 детей привлечено к участию в творческих мероприятиях.</t>
  </si>
  <si>
    <t>Постановление Правительства Ульяновской области от 18.08.2008 № 353-П "О введении отраслевой системы оплаты труда работников областных государственных образовательных учреждений Ульяновской области", постановление Правительства Ульяновской области от 21.07.2009 № 284-П "Об утверждении положений об оплате труда работников отдельных областных государственных учреждений Ульяновской области"</t>
  </si>
  <si>
    <t>Индексация уровня заработной платы педагогическим работникам системы общего образования</t>
  </si>
  <si>
    <t>Постановление Правительства Ульяновской области от 24.10.2012 № 496-П "О внесении изменений в постановление Правительства Ульяновской области от 18.08.2008 № 353-П и постановление Правительства Ульяновской области от 21.07.2009 № 284-П"</t>
  </si>
  <si>
    <t>2012</t>
  </si>
  <si>
    <t xml:space="preserve"> 6.3.</t>
  </si>
  <si>
    <t xml:space="preserve"> 7.2.</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</si>
  <si>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</si>
  <si>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 xml:space="preserve"> 12.3.</t>
  </si>
  <si>
    <t>31.12.201</t>
  </si>
  <si>
    <t>Повышение заработной платы младшего медицинского персонала (персонала, обеспечивающего условия для предоставления медицинских услуг)</t>
  </si>
  <si>
    <t xml:space="preserve"> 15.2.</t>
  </si>
  <si>
    <t>Постановление Правительства Ульяновской области от 25.01.2012 № 29-П "О программе поддержки занятости населения Ульяновской области в 2012 году"</t>
  </si>
  <si>
    <t>В 2012 году трудоустроено 160 инвалида (исполнение Программы – 100%).Размер возмещения затрат работодателю на оборудование (оснащение) одного рабочего места для инвалида составляет 100,0 тыс. рублей.</t>
  </si>
  <si>
    <t>Отклонение значения показателя в сторону уменьшения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</si>
  <si>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t>
  </si>
  <si>
    <t>отчётная дата (период) значение показателя (N)</t>
  </si>
  <si>
    <t>Распоряжение Правительства Ульяновской области от 14.11.2006 № 592-пр "О Концепции повышения уровня жизни населения Ульяновской области"</t>
  </si>
  <si>
    <t>Обеспечение на основе оптимизации структуры экономики области устойчивого роста реальных доходов населения</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</si>
  <si>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</si>
  <si>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 xml:space="preserve">Приказ Департамента занятости населения Ульяновской области от 29.11.2010 № 26
"Об утверждении ведомственной целевой программы содействия занятости населения Ульяновской области на 2011 - 2013 годы"
</t>
  </si>
  <si>
    <t>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</si>
  <si>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</si>
  <si>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должно составлять 146,1 %</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</si>
  <si>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2014 года должно составлять 131,6 %</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</si>
  <si>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</si>
  <si>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</si>
  <si>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</si>
  <si>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</si>
  <si>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</si>
  <si>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</si>
  <si>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140 % к 2018 году</t>
  </si>
  <si>
    <t>100 % к 2012 году</t>
  </si>
  <si>
    <t>100 % к 2013 году</t>
  </si>
  <si>
    <t>100 % к 2018 году</t>
  </si>
  <si>
    <t>200 % к 2018 году</t>
  </si>
  <si>
    <t>33,3 % к 2020 году</t>
  </si>
  <si>
    <t>14200 ед. к 2015 году</t>
  </si>
  <si>
    <t>8 % к 2018 году</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</si>
  <si>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</si>
  <si>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</si>
  <si>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Поэтапное повышение оплаты труда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</si>
  <si>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</si>
  <si>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</si>
  <si>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</si>
  <si>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</si>
  <si>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28.09.2012 № 447-П "О программе поддержки занятости населения Ульяновской области в 2013 году"</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</si>
  <si>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</si>
  <si>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п/п</t>
  </si>
  <si>
    <t xml:space="preserve">  За  2014 год повысили квалификацию 5340 педагогических работников Ульяновской области</t>
  </si>
  <si>
    <t>Повышение квалификации работников здравоохранения и социального развития Ульяновской области</t>
  </si>
  <si>
    <t>Повышение квалификации  работников искусства и культурной политики Ульяновской области</t>
  </si>
  <si>
    <t>За 2014 год повысили квалификацию 363 работника искусства и культурной политики Ульяновской области</t>
  </si>
  <si>
    <t>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t>
  </si>
  <si>
    <t>Повышение квалификации и  профессиональная переподготовка педагогических работников</t>
  </si>
  <si>
    <t>Повышение заработной платы работников учреждений социального обслуживания в 2012 году</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</si>
  <si>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</si>
  <si>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</si>
  <si>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</si>
  <si>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</si>
  <si>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9. Отношение средней заработной платы работников учреждений культуры к средней заработной плате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</si>
  <si>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</si>
  <si>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</si>
  <si>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</si>
  <si>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</si>
  <si>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</si>
  <si>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 xml:space="preserve"> 17.1.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</si>
  <si>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</si>
  <si>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</si>
  <si>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</si>
  <si>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Ульяновская область</t>
  </si>
  <si>
    <t>Наименование показателя</t>
  </si>
  <si>
    <t>Единица измерения</t>
  </si>
  <si>
    <t>Значение показателя</t>
  </si>
  <si>
    <t>Примечание</t>
  </si>
  <si>
    <t>Целевое</t>
  </si>
  <si>
    <t>Плановое</t>
  </si>
  <si>
    <t>Фактическое</t>
  </si>
  <si>
    <t>Отклонение</t>
  </si>
  <si>
    <t>процент</t>
  </si>
  <si>
    <t>10.1.</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</si>
  <si>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</si>
  <si>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</si>
  <si>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</si>
  <si>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16.1.</t>
  </si>
  <si>
    <t>5.3.</t>
  </si>
  <si>
    <t>9.3.</t>
  </si>
  <si>
    <t>10.2.</t>
  </si>
  <si>
    <t>10.3.</t>
  </si>
  <si>
    <t>10.4.</t>
  </si>
  <si>
    <t>10.5.</t>
  </si>
  <si>
    <t>10.6.</t>
  </si>
  <si>
    <t>11.2.</t>
  </si>
  <si>
    <t>11.3.</t>
  </si>
  <si>
    <t>11.4.</t>
  </si>
  <si>
    <t>17.3.</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</si>
  <si>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</si>
  <si>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</si>
  <si>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</si>
  <si>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</si>
  <si>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</si>
  <si>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</si>
  <si>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</si>
  <si>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</si>
  <si>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О ходе достижения исполнительными органами государственнйо власти Ульяновской области показателей, содержащихся в Указе Президента Российской Федерации от 7 мая 2012  № 597 «О мероприятиях по реализации государственной социальной политики» </t>
  </si>
  <si>
    <t>№ Указа Президента Российской Федерации</t>
  </si>
  <si>
    <t>Министерство образования и науки Ульяновской области</t>
  </si>
  <si>
    <t>104,6*</t>
  </si>
  <si>
    <t>* Итоги федерального статистического наблюдения в сфере оплаты труда представлены за 1 квартал 2013 года, с момента ведения федерального статистического наблюдения.</t>
  </si>
  <si>
    <t>7.6.</t>
  </si>
  <si>
    <t>84,8*</t>
  </si>
  <si>
    <t>Министерство искусства и культурной политики Ульяновской области</t>
  </si>
  <si>
    <t>55,8*</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</si>
  <si>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</si>
  <si>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138,6*</t>
  </si>
  <si>
    <t>11.1.</t>
  </si>
  <si>
    <t>11.5.</t>
  </si>
  <si>
    <t>11.6.</t>
  </si>
  <si>
    <t>11.7.</t>
  </si>
  <si>
    <t>11.8.</t>
  </si>
  <si>
    <t>Главное управление труда, занятости, и социального благополучия Ульяновской области</t>
  </si>
  <si>
    <t>Отклонение обусловлено отсутствием единого подхода к разработке и реализации мер, направленных на достижение показателя, ввиду отсутствия утверждённого плана (программы), обеспечивающей расширение спроса на рынке труда на высококвалифицированных работников.</t>
  </si>
  <si>
    <t>Отклонение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обеспечивающей расширения спроса на рынке труда на высококвалифицированных работников).</t>
  </si>
  <si>
    <t>46,4*</t>
  </si>
  <si>
    <t>44,5*</t>
  </si>
  <si>
    <t>79,9*</t>
  </si>
  <si>
    <t xml:space="preserve"> Показатель средней заработной платы младшего медицинского персонала  планируется достигнуть  по итогам 2015 года. </t>
  </si>
  <si>
    <t xml:space="preserve">Показатель средней заработной платы среднего медицинского персонала  планируется достигнуть  по итогам 2015 года. </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</si>
  <si>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</si>
  <si>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170**</t>
  </si>
  <si>
    <t>164**</t>
  </si>
  <si>
    <t>160**</t>
  </si>
  <si>
    <t xml:space="preserve">** Фактическое значение показателя указано исходя и данных, имеющихся в распоряжении отраслевого органа власти </t>
  </si>
  <si>
    <t>17.1.</t>
  </si>
  <si>
    <t>17.2.</t>
  </si>
  <si>
    <t>17.4.</t>
  </si>
  <si>
    <t>17.5.</t>
  </si>
  <si>
    <t>17.6.</t>
  </si>
  <si>
    <t>17.0.</t>
  </si>
  <si>
    <t>16.5.</t>
  </si>
  <si>
    <t>16.4.</t>
  </si>
  <si>
    <t>16.3.</t>
  </si>
  <si>
    <t>16.2.</t>
  </si>
  <si>
    <t>16.0.</t>
  </si>
  <si>
    <t>15.3.</t>
  </si>
  <si>
    <t>15.2.</t>
  </si>
  <si>
    <t>15.1.</t>
  </si>
  <si>
    <t>15.0.</t>
  </si>
  <si>
    <t>14.6.</t>
  </si>
  <si>
    <t>14.5.</t>
  </si>
  <si>
    <t>14.4.</t>
  </si>
  <si>
    <t>14.3.</t>
  </si>
  <si>
    <t>14.2.</t>
  </si>
  <si>
    <t>14.1.</t>
  </si>
  <si>
    <t>14.0.</t>
  </si>
  <si>
    <t>13.6.</t>
  </si>
  <si>
    <t>13.5.</t>
  </si>
  <si>
    <t>13.4.</t>
  </si>
  <si>
    <t>13.3.</t>
  </si>
  <si>
    <t>13.2.</t>
  </si>
  <si>
    <t>13.1.</t>
  </si>
  <si>
    <t>13.0.</t>
  </si>
  <si>
    <t>12.6.</t>
  </si>
  <si>
    <t>12.5.</t>
  </si>
  <si>
    <t>12.4.</t>
  </si>
  <si>
    <t>12.3.</t>
  </si>
  <si>
    <t>12.2.</t>
  </si>
  <si>
    <t>12.1.</t>
  </si>
  <si>
    <t>12.0.</t>
  </si>
  <si>
    <t>10.0.</t>
  </si>
  <si>
    <t>9.6.</t>
  </si>
  <si>
    <t>9.5.</t>
  </si>
  <si>
    <t>9.4.</t>
  </si>
  <si>
    <t>9.1.</t>
  </si>
  <si>
    <t>9.0.</t>
  </si>
  <si>
    <t>8.6.</t>
  </si>
  <si>
    <t>8.5.</t>
  </si>
  <si>
    <t>8.4.</t>
  </si>
  <si>
    <t>8.2.</t>
  </si>
  <si>
    <t>8.1.</t>
  </si>
  <si>
    <t>8.0.</t>
  </si>
  <si>
    <t>7.5.</t>
  </si>
  <si>
    <t>7.4.</t>
  </si>
  <si>
    <t>7.2.</t>
  </si>
  <si>
    <t>7.1.</t>
  </si>
  <si>
    <t>7.0.</t>
  </si>
  <si>
    <t>6.6.</t>
  </si>
  <si>
    <t>6.3.</t>
  </si>
  <si>
    <t>6.4.</t>
  </si>
  <si>
    <t>6.2.</t>
  </si>
  <si>
    <t>6.1.</t>
  </si>
  <si>
    <t>6.0.</t>
  </si>
  <si>
    <t>5.6.</t>
  </si>
  <si>
    <t>5.5.</t>
  </si>
  <si>
    <t>5.4.</t>
  </si>
  <si>
    <t>5.2.</t>
  </si>
  <si>
    <t>Прирост количества выставочных проектов, осуществляемых в субъектах Российской Федерации относительно уровня 2012 года***</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</si>
  <si>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8"/>
        <color indexed="8"/>
        <rFont val="Calibri"/>
        <family val="2"/>
      </rPr>
      <t xml:space="preserve">
</t>
    </r>
  </si>
  <si>
    <t>19,3**</t>
  </si>
  <si>
    <t>48,2**</t>
  </si>
  <si>
    <t>1**</t>
  </si>
  <si>
    <t>2**</t>
  </si>
  <si>
    <t>77,2**</t>
  </si>
  <si>
    <t>16.6.</t>
  </si>
  <si>
    <t>Форма №  2</t>
  </si>
  <si>
    <t>Достижение уровня реальной заработной платы работников в Ульяновской области в 2013 году - не менее 106,1 %  от уровня 2012 года</t>
  </si>
  <si>
    <t>Размер среднемесячной начисленной заработной платы в целом по области составил: по полному кругу предприятий - 21081,0  руб.; по крупным и средним предприятиям – 23395,2 руб. Заработная плата выросла на 109,4%  относительно уровня 2013 года. Темпы роста номинальной заработной платы в Ульяновской области на уровне с Российской Федерацией.</t>
  </si>
  <si>
    <t xml:space="preserve">Достижение уровня реальной заработной платы работников в Ульяновской области в 2015 году - не менее 109,6 %  от уровня 2014 года.                                                      </t>
  </si>
  <si>
    <t xml:space="preserve">Достижение уровня реальной заработной платы работников в Ульяновской области в 2014 году - не менее 106,5 %  от уровня 2013 года.                                                      </t>
  </si>
  <si>
    <t>Отношение средней заработной платы педагогических работников образовательных организаций общего образования к средней заработной плате в Ульяновской области составило 103,6 % (это на 3,6 % выше планового показателя).  Мероприятие выполнено.</t>
  </si>
  <si>
    <t xml:space="preserve">Седняя заработная плата педагогических работников общеобразовательных организаций составила 22442 рубля. Отношение средней заработной платы педагогических работников образовательных организаций общего образования составило 106,5 %  от средней заработной платы по экономике региона в 2014 году  (это на 6,5 %  выше планового значения). Мероприятие выполнено.  </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</si>
  <si>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</si>
  <si>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проведена. По расчётным данным Министерства образования и науки Ульяновской области плановое  значение в 77,2 % достигнуто.</t>
  </si>
  <si>
    <t>Показатель достигнут в отношении работников федеральных и областных учреждений, не достигнут в отношении муниципальных учреждений.  При плановом значении в 100 %  показатель в целом по области составил 97,7 %. Плановое значение не достигнуто из-за низкого уровня средней заработной платы работников муниципальных учреждениях (97,5 %).</t>
  </si>
  <si>
    <t>Седняя заработная плата педагогических работников дошкольных образовательных  организаций составила 18869 рублей (это 100,8 %  от средней заработной платы в общем образовании за 2014 год). Мероприятие выполнено.</t>
  </si>
  <si>
    <t>Индексация заработной платы проведена. Мероприятие выполнено.</t>
  </si>
  <si>
    <t>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достигнут.</t>
  </si>
  <si>
    <t>Отношение средней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 составило 84,3 %  от средней заработной платы по региону (это на 4,3 % выше планового значения). Мероприятие исполнено.</t>
  </si>
  <si>
    <t>Средняя заработная плата работников государственных и муниципальных чреждений культуры доведена до планового значения, установленного для достижения в 2012 году. Мероприятие исполнено.</t>
  </si>
  <si>
    <t xml:space="preserve">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</si>
  <si>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</si>
  <si>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</si>
  <si>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Проведена индексация заработной платы с 01.10.2012 года на 6,0 % и установлены выплаты стимулирующего характера за сложность и напряжённость в соответствии с разработанными критериями.</t>
  </si>
  <si>
    <t xml:space="preserve">По данным в 2014 году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составило 145,8 % . Мероприятие исполнено.   </t>
  </si>
  <si>
    <t>Средняя заработная плата социальных работников достигла индикативного показателя по отношению к средней заработной платы по Ульяновской области.</t>
  </si>
  <si>
    <t>Средняя заработная плата социальных работников составила 12 324,0 рублей или 58,5 %  от средней заработной платы по региону (21 081,0 рублей). В 2014 году в результате реализации мероприятий "дорожной карты "по увеличению числа получателей услуг на дому на 1 социального работника сокращено 55,0 штатных единиц.</t>
  </si>
  <si>
    <t>Постановление Правительства Ульяновской области от 24.10.2012 № 496-П "О внесении изменений в постановление Правительства Ульяновской области от 18.08.2008 № 353-П, постановление Правительства Ульяновской области от 21.07.2009 № 284-П"</t>
  </si>
  <si>
    <t>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профицита кадров.</t>
  </si>
  <si>
    <t xml:space="preserve">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составил 49,2 %. Плановое значение не достигнуто ввиду возникшего профицита кадров. </t>
  </si>
  <si>
    <t xml:space="preserve">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</si>
  <si>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Доведение в 2015 году средней заработной платы работников культуры в Ульяновской области до 65,2 %  от средней по региону по организациям культуры областной форм собсвенности</t>
  </si>
  <si>
    <t>32.4</t>
  </si>
  <si>
    <t xml:space="preserve">Развитие ресурсных центров организаций профессионального образования по кластерному принципу и по основным профилям подготовки рабочих кадров с участием предприятий - заказчиков. Открытие межрегионального ресурсного центра по подготовке кадров для авиационного кластера и отрасли машиностроения с участием предприятий - заказчиков. Развитие материально -технической базы профессиональных образовательных организаций, подведомственных исполнительным  органам государственной власти Ульяновской области. </t>
  </si>
  <si>
    <t>Проведение мероприятий, способствующих повышению престижа рабочих и инженерных специальностей, включая использование возможностей социальной рекламы, профориентацию и ознакомление обучающихся образовательных организаций с перспективами трудоустройства по выбираемой специальности и условиями работы в организациях и учреждениях.</t>
  </si>
  <si>
    <t>Областной конкурс "Мастер - золотые руки", Третий региональный чемпионат рабочих профессий WorldSkills Russia, Участие сборной команды Ульяновской области в отборочном Национальном чемпионате World Skills Russia, Арт-Профи Слёт «Профессии будущего»,  Всероссийский детский чемпионат профессий JuniorSkills. Каждое мероприятие посетили около 3000 школьников.</t>
  </si>
  <si>
    <t>3</t>
  </si>
  <si>
    <t>Проведение мастер-классов, профессиональной подготовки преподавателей и мастеров производственного обучения РУТЦ "Учебная мастерская Роберта Боша"</t>
  </si>
  <si>
    <t>0</t>
  </si>
  <si>
    <t>Повышение мотивации работников отрасли к трудовой деятельности участие в конкурсах профессионального мастерства.</t>
  </si>
  <si>
    <t>0,45</t>
  </si>
  <si>
    <t>01.11.2015</t>
  </si>
  <si>
    <t>2015</t>
  </si>
  <si>
    <t xml:space="preserve">О реализации мероприятий, направленных  на достижение показателей, содержащихся в Указе Президента Российской Федерации от 07.05.2012 № 597 «О мероприятиях по реализации государственной социальной политики» </t>
  </si>
  <si>
    <t xml:space="preserve">Главное управление труда, занятости и социального благополучия Ульяновской области/Министертсво экономического развития Ульяновской области </t>
  </si>
  <si>
    <t>за 9 месяцев 2015 года          105,1</t>
  </si>
  <si>
    <t>за 9 месяцев 2015 года          101,5</t>
  </si>
  <si>
    <t>за 9 месяцев 2015 года 81,5</t>
  </si>
  <si>
    <t>за 9 месяцев 2015 года 67,3</t>
  </si>
  <si>
    <t xml:space="preserve">за 9 месяцев 2015 года 136,9 </t>
  </si>
  <si>
    <t>за 9 месяцев 2015 года 57,4</t>
  </si>
  <si>
    <t>за 9 месяцев 2015 года 49,9</t>
  </si>
  <si>
    <t>за 9 месяцев 2015 года 78,5</t>
  </si>
  <si>
    <t xml:space="preserve">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 Межотраслевой план мероприятий  ("дорожная карта") от 02.03.2015 № 44-ПЛ                                                              </t>
  </si>
  <si>
    <t>236**</t>
  </si>
  <si>
    <t>7,5**</t>
  </si>
  <si>
    <t>Показатель перевыполнен в связи с разработкой новых туристических маршрутов и интерактивных площадок к ним, увеличение спроса на передвижные выставки.</t>
  </si>
  <si>
    <t>В 2015 году средняя заработная плата работников учереждений кульутры составила по расчётным данным Министерства искусства и культурной политики Ульяновской области 14 526,9 рублей или 70,52 % от средней заработной платы по региоону за 2015 год (прогноз - 20599 рублей). По предварительным данным плановое значение (65,2 %) выполнено.</t>
  </si>
  <si>
    <t>За январь-декабрь  2015 года по прогнозным данным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30782 рублей или  149,4 %  от средней заработной платы по региону (20 599 рублей). По предварительным данным плановое значение (137 %) выполнено.</t>
  </si>
  <si>
    <t>В 2015 году по прогнозным данным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11257 рублей или  54,6 %  от средней заработной платы по региону (20 599 рублей). По предварительным данным плановое значение 2015 года (52,4 %) выполнено.</t>
  </si>
  <si>
    <t>В 2015 году по прогнозным данным средняя заработная плата среднего медицинского персонала по региону составила 17 786 рублей или 86,3 % от средней заработной платы по региону (20 599 рублей). Предварительно - планове значение 2015 года (79,3 %) выполнено.</t>
  </si>
  <si>
    <t>31.12.2015</t>
  </si>
  <si>
    <t>1) Показатель откорректирован. Заключено соглашение с Федеральной службой по труду  и Правительством Ульяновской области № 33/215.                                                                                      2) Заключено 13 соглашений о содействии трудоустройству незанятых инвалидов между центрами занятости населения Ульяновской области и организациями на трудоустройство 18 инвалидов на оборудованные оснащённые рабочие места. 3) Заключено 31 соглашение на трудоустройство 43 инвалидов  4) Заключено 52 соглашения на трудоустройство 71 инвалида  5) Заключено 70 соглашений на трудоустройство 96 инвалидов  6) Заключено  98 соглашений на трудоустройство 132 инвалидов 7) Заключено 111 соглашений  на трудоустройство 150 инвалидов 8) Заключено 124 соглашений на трудоустройство 163 инвалидов 9) Заключено 129 соглашений на трудоустройство 169 инвалидов   10) Заключено 129 соглашений на трудоустройство 170 инвалидов.</t>
  </si>
  <si>
    <t>1) 18.03.2015       2) 24.04.2015      3) 27.05.2015      4) 29.06.2015      5) 28.07.2015     6) 31.08.2015   7) 30.09.2015           8) 29.10.2015     9) 27.11.2015    10) 18.12.2015</t>
  </si>
  <si>
    <t>1) 18.03.2015             2) 24.04.2015         3) 27.05.2015         4) 29.06.2015        5) 28.07.2015        6) 31.08.2015        7) 30.09.2015         8) 29.10.2015        9) 27.11.2015      10) 18.12.2015</t>
  </si>
  <si>
    <t>В связи с неполным освоением денежных средств бюджета Российской Федерации в 2014 году направленных на трудоустройство незанятых инвалидов использующих кресло-коляску и создание инфраструктуры необходимой для беспрепятственного доступа к нему в бюджет Ульяновской области в 2015 году были возвращены денежные средства в размере 1 085 782 рублей. В 2015 году данные денежные средства были освоены в  полном объеме.</t>
  </si>
  <si>
    <t>За 2015 год в Ульяновской области реализовано 558 выставочных проектов. Увеличение относительно уровня 2012 года на 236%</t>
  </si>
  <si>
    <t>За 2015 год 16079 детей привлечено к участию в творческих(конкурсных) мероприятиях, направленных на выявление и поддержку юных талантов, что составляет 7,5 %  от общей численности детей, проживающих на территории Ульяновской области</t>
  </si>
  <si>
    <t>По расчётам Министерства образования и науки Ульяновской области средняя заработная плата педагогических работников общеобразовательных организаций  за январь-декабрь составила 22960 рублей или 111,5 % прогнозного значения среднемесячного дохода от трудовой деятельности за 2015 год (прогноз - 20599 рублей).</t>
  </si>
  <si>
    <t>По расчётам Министерства образования и науки Ульяновской области средняя заработная плата педагогических работников образовательных организаций дошкольного образования за январь-декабрь составила 20454 рублей или 107,2 % расчётного значения средней заработной платы в общем образовании региона (19082,2 рублей).</t>
  </si>
  <si>
    <t>По расчётам Министерства образования и науки средняя заработная плата преподавателей и мастеров производственного обучения  организаций СПО и НПО  за январь-декабрь составила 18068 рублей или 87,7% прогнозного значения среднемесячного дохода от трудовой деятельности за 2015 год (прогноз - 20599 рублей).</t>
  </si>
  <si>
    <t xml:space="preserve">17, 18 и 21 декабря 2015 года на базе Ульяновского многопрофильного техникума прошел областной конкурс профессионального мастерства "Мастер года- 2015". </t>
  </si>
  <si>
    <t>21.12.2015</t>
  </si>
  <si>
    <t>C 23.11.2015 по 27.11.2015  состоялась школа профессиональной подготовки «Учебная мастерская  Роберта Бош" на базе Ульяновского многопрофильного техникума по повышению квалификации мастеров производственного обучения и преподавателей специальных дисциплин, а также обучение  студентов выпускных курсов профессиональных образовательных организаций по курсу: «Применение ручных электроинструментов Бош в строительстве», «Безопасное и эффективное применение электроинструментов БОШ».</t>
  </si>
  <si>
    <t xml:space="preserve">Создан ресурсный центр по подготовке кадров для авиационного кластера и отрасли машиностроения на базе Ульяновского авиационного колледжа. На создание центра из Федерального бюджета  в 2014 годувыделено 17,3 млн. руб. Объём софинансирования со стороны ЗАО «Авиастар – СП» на 2014-2015 годы 11 млн.руб. (в 2014 году - 6 млн. руб., в 2015 году - 5 млн. руб.). Средства федерального бюджета и ЗАО «Авиастар – СП»,  направлены на модернизацию учебно-материальной базы Ульяновского авиационного колледжа. Объём субсидии из Федерального бюджета для Ульяновской области в 2015 году составил 15,6 млн. руб., данные средства также были направлены на вышеуказанные цели. </t>
  </si>
  <si>
    <t>15,6</t>
  </si>
  <si>
    <t xml:space="preserve">В целях увеличения размера реальной заработной платы разработан и утверждён  План межведомственного взаимодействия №3 от 28.01.2015 года. С начало текущего  года городскими, районными и при налоговых органах межведомственными  комиссиями по легализации «теневой» заработной платы проведено 1046 заседаний, на которых были заслушаны отчёты руководителей 5014 организаций. Рост заработной платы до среднеотраслевых показателей отмечен у  1217 работодателей, что составляет 24,3 %  от общего количества заслушанных на комиссиях. Информация о достижении </t>
  </si>
  <si>
    <t>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Заработная плата выросла на 112,3%  относительно уровня 2012 года. К уровню Российской Федерации заработная плата по региону составила 64,1 %. Темпы роста номинальной заработной платы в Ульяновской области на уровне с Российской Федерацией.</t>
  </si>
  <si>
    <t xml:space="preserve"> 5.4</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</si>
  <si>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2016 год от 10.06.2015 № 75-ДП</t>
  </si>
  <si>
    <t xml:space="preserve"> С начало текущего  года городскими, районными и при налоговых органах межведомственными  комиссиями по легализации «теневой» заработной платы проведено 48 заседаний, на которых были заслушаны отчёты руководителей 249 организаций. Рост заработной платы до среднеотраслевых показателей отмечен у  248 работодателей, что составляет 24,1 %  от общего количества заслушанных на комиссиях.</t>
  </si>
  <si>
    <t>31.01.2016</t>
  </si>
  <si>
    <t>305 женщин, находящиеся в отпуске по уходу за ребёнком до достижениям им возраста трёх лет, прошли профессиональное обучение и получили дополнительное профессиональное образование</t>
  </si>
  <si>
    <t xml:space="preserve">        2015</t>
  </si>
  <si>
    <t>3364,7</t>
  </si>
  <si>
    <t xml:space="preserve"> 102 незанятых гражданина, которым в соответствии с законодательством РФ назначена страховая пенсия по старости и которые стремятся возобновить трудовую деятельность прошли профессиональное обучение и получили дополнительное профессиональное образование</t>
  </si>
  <si>
    <t>593,1</t>
  </si>
  <si>
    <t>1154 безработных граждан  прошли  профессиональное обучение и получили дополнительное профессиональное образование</t>
  </si>
  <si>
    <t xml:space="preserve">   31.12.2015</t>
  </si>
  <si>
    <t>14753,5</t>
  </si>
  <si>
    <t xml:space="preserve"> 12.4.</t>
  </si>
  <si>
    <t>Достижение в 2016 году индикативного показателя по отношению средней заработной платы социальных работников к средней заработной плате по Ульяновской области</t>
  </si>
  <si>
    <t>В 2015 году по прогнозным данным средняя заработная плата социальных работников составила 12 745,8 рублей или 61,88 % от прогнозной средней заработной платы по региону   (т.е от 20 599 рублей). По предварительным данным планове значение 2015 года (58,5 %) выполнено.</t>
  </si>
  <si>
    <t>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</si>
  <si>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Увеличение количества выставочных проектов, осуществляемых в Ульяновской области (процентов по отношению к 2012 году) на 60 %</t>
  </si>
  <si>
    <t>За январь 2016 года в Ульяновской области реализовано 47 выставочных проектов,что составляет 28% от уровня 2012 года</t>
  </si>
  <si>
    <t>Увеличение количества детей, привлекаемых к  участию в творческих мероприятиях, в общем числе детей в Ульяновской областив 2016 году  до 6 %.</t>
  </si>
  <si>
    <t>За январь 2016 года 1284 детей привлечено к участию в творческих(конкурсных) мероприятиях, направленных на выявление и поддержку юных талантов, что составляет 0,59%  от общей численности детей, проживающих на территории Ульяновской области</t>
  </si>
  <si>
    <t xml:space="preserve"> 10.4.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</si>
  <si>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2016 года должно составлять 159,6 %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</si>
  <si>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</si>
  <si>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Достижение в 2016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</si>
  <si>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r>
      <t xml:space="preserve"> </t>
    </r>
    <r>
      <rPr>
        <sz val="8"/>
        <color indexed="8"/>
        <rFont val="Times New Roman"/>
        <family val="1"/>
      </rPr>
      <t>13.4.</t>
    </r>
  </si>
  <si>
    <t xml:space="preserve"> 14.4.</t>
  </si>
  <si>
    <t>Достижение в 2016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</si>
  <si>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Достижение уровня реальной заработной платы работников в Ульяновской области в 2016 году - не менее 102 % от уровня 2015 года                                                      </t>
  </si>
  <si>
    <r>
      <t>Для реализации мероприятий дополнительных денежных средс</t>
    </r>
    <r>
      <rPr>
        <sz val="8"/>
        <rFont val="Times New Roman"/>
        <family val="1"/>
      </rPr>
      <t>тв из областного бюджета Ульяновской области не требуется</t>
    </r>
  </si>
  <si>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</si>
  <si>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r>
      <t>Доведение в 2016 году средней заработной платы работников культуры в Ульяновской области до 82,4</t>
    </r>
    <r>
      <rPr>
        <sz val="8"/>
        <rFont val="Times New Roman"/>
        <family val="1"/>
      </rPr>
      <t xml:space="preserve"> % </t>
    </r>
    <r>
      <rPr>
        <sz val="8"/>
        <color indexed="8"/>
        <rFont val="Times New Roman"/>
        <family val="1"/>
      </rPr>
      <t>от среднего дохода от трудовой деятельности по региону</t>
    </r>
  </si>
  <si>
    <r>
      <t>По расчётам Министерства образования и науки средняя заработная плата преподавателей и мастеров производственного обучения  организаций СПО и НПО  за январь 2016 года составила  17379 рублей</t>
    </r>
    <r>
      <rPr>
        <sz val="8"/>
        <rFont val="Times New Roman"/>
        <family val="1"/>
      </rPr>
      <t xml:space="preserve"> или 85,7 % прогнозного значения среднемесячного дохода от трудовой деятельности за январь 2016 года (прогноз - 20280 рублей).</t>
    </r>
  </si>
  <si>
    <r>
      <t>За январь 2016 года средняя заработная плата работников культуры составила 15105,5 рублей или</t>
    </r>
    <r>
      <rPr>
        <sz val="8"/>
        <color indexed="10"/>
        <rFont val="Times New Roman"/>
        <family val="1"/>
      </rPr>
      <t xml:space="preserve"> </t>
    </r>
    <r>
      <rPr>
        <sz val="8"/>
        <rFont val="Times New Roman"/>
        <family val="1"/>
      </rPr>
      <t>75,5 % прогнозного значения среднемесячного дохода от трудовой деятельности за январь 2016 года (прогноз - 20280 рублей).</t>
    </r>
  </si>
  <si>
    <r>
      <t xml:space="preserve">За январь 2016 года по прогнозным данным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29757 рублей </t>
    </r>
    <r>
      <rPr>
        <sz val="8"/>
        <rFont val="Times New Roman"/>
        <family val="1"/>
      </rPr>
      <t>или  146,73 % прогнозного значения среднемесячного дохода от трудовой деятельности за январь 2016 года (прогноз - 20280 рублей).</t>
    </r>
  </si>
  <si>
    <t>За январь 2016 года по прогнозным данным средняя заработная плата социальных работников составила 12 689,1 рублей или 62,6 % прогнозного значения среднемесячного дохода от трудовой деятельности за январь 2016 года (прогноз - 20280 рублей).</t>
  </si>
  <si>
    <t>За январь 2016 года по прогнозным данным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12 715 рублей или 62,7 %  прогнозного значения среднемесячного дохода от трудовой деятельности за январь 2016 года (прогноз - 20280 рублей).</t>
  </si>
  <si>
    <r>
      <t>По прогнозным данным средняя заработная плата   среднего</t>
    </r>
    <r>
      <rPr>
        <sz val="8"/>
        <rFont val="Times New Roman"/>
        <family val="1"/>
      </rPr>
      <t xml:space="preserve"> медицинского персонала по региону за январь  2016 года  составила 19 168  рублей или 94,5 % прогнозного значения среднемесячного дохода от трудовой деятельности за январь 2016 года (прогноз - 20280 рублей).</t>
    </r>
  </si>
  <si>
    <t>Размер среднемесячной начисленной заработной платы в целом по области составил: по полному кругу предприятий  17182,8. Заработная плата выросла на 115,0 %  к соответствующему периоду.  Городскими, районными и при налоговых органах межведомственными комиссиями по укреплению дисциплины оплаты труда проведено 1117 заседаний, на которых были заслушаны отчёты руководителей 7397 организаций. По итогам работы комиссий рост заработной платы до среднеотраслевых отмечен у 1966 работодателей.</t>
  </si>
  <si>
    <t>Проведена индексация заработной платы педагогических работников системы общего образования.</t>
  </si>
  <si>
    <r>
      <t xml:space="preserve">По расчётам Министерства образования и науки Ульяновской области средняя заработная плата педагогических работников общеобразовательных организаций  за январь 2016 года составила 22669 рублей </t>
    </r>
    <r>
      <rPr>
        <sz val="8"/>
        <rFont val="Times New Roman"/>
        <family val="1"/>
      </rPr>
      <t xml:space="preserve">или </t>
    </r>
    <r>
      <rPr>
        <sz val="8"/>
        <color indexed="8"/>
        <rFont val="Times New Roman"/>
        <family val="1"/>
      </rPr>
      <t xml:space="preserve">111,8 % </t>
    </r>
    <r>
      <rPr>
        <sz val="8"/>
        <rFont val="Times New Roman"/>
        <family val="1"/>
      </rPr>
      <t>прогнозного значения среднемесячного дохода от трудовой деятельности за январь 2016 года (прогноз - 20280 рублей).</t>
    </r>
  </si>
  <si>
    <r>
      <t xml:space="preserve">По расчётам Министерства образования и науки Ульяновской области средняя заработная плата педагогических работников образовательных организаций дошкольного образования за январь 2016 года составила 19593 рублей </t>
    </r>
    <r>
      <rPr>
        <sz val="8"/>
        <color indexed="8"/>
        <rFont val="Times New Roman"/>
        <family val="1"/>
      </rPr>
      <t>или 101,3 % расчётного значения средней заработной платы в общем образовании региона (19338 рублей).</t>
    </r>
  </si>
  <si>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составило 151,8%. Мероприятие выполнено.</t>
  </si>
  <si>
    <t>Поручение от 21.01.2016 № 3-ПС с совещания об определении ответсенных должностных лиц и разграничении их полномочий по выполнению показателя "Удельный вес численности высоковалифицированных работников в общей численности квалифицированных работников" из указа Президента Российской Федерации от 07.05.2012 № 597 "О мероприятиях по реализации государственной социальной политики"</t>
  </si>
  <si>
    <t>Утверждение межотраслевого плана мероприятий по увеличению на территории Ульяновской области  удельного веса численности высококвалифицированных работников в общей численности квалифицированных работников</t>
  </si>
  <si>
    <t>01.03.2016</t>
  </si>
  <si>
    <t>Проект плана в стадии разработки.</t>
  </si>
  <si>
    <r>
      <t>Для реализации мероприятий не требуется выделения денежных средс</t>
    </r>
    <r>
      <rPr>
        <sz val="8"/>
        <rFont val="Times New Roman"/>
        <family val="1"/>
      </rPr>
      <t>тв из областного бюджета Ульяновской области</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</si>
</sst>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FC19]d\ mmmm\ yyyy\ &quot;г.&quot;"/>
  </numFmts>
  <fonts count="49">
    <font>
      <sz val="11"/>
      <color theme="1"/>
      <name val="Calibri"/>
      <family val="2"/>
    </font>
    <font>
      <sz val="11"/>
      <color indexed="8"/>
      <name val="Calibri"/>
      <family val="2"/>
    </font>
    <font>
      <b/>
      <sz val="10"/>
      <color indexed="8"/>
      <name val="Times New Roman"/>
      <family val="1"/>
    </font>
    <font>
      <sz val="8"/>
      <name val="Calibri"/>
      <family val="2"/>
    </font>
    <font>
      <sz val="10"/>
      <name val="Arial Cyr"/>
      <family val="0"/>
    </font>
    <font>
      <sz val="8"/>
      <color indexed="8"/>
      <name val="Times New Roman"/>
      <family val="1"/>
    </font>
    <font>
      <sz val="8"/>
      <color indexed="8"/>
      <name val="Calibri"/>
      <family val="2"/>
    </font>
    <font>
      <b/>
      <sz val="8"/>
      <color indexed="8"/>
      <name val="Times New Roman"/>
      <family val="1"/>
    </font>
    <font>
      <sz val="8"/>
      <name val="Times New Roman"/>
      <family val="1"/>
    </font>
    <font>
      <b/>
      <sz val="8"/>
      <color indexed="8"/>
      <name val="Calibri"/>
      <family val="2"/>
    </font>
    <font>
      <b/>
      <sz val="8"/>
      <name val="Calibri"/>
      <family val="2"/>
    </font>
    <font>
      <sz val="8"/>
      <color indexed="10"/>
      <name val="Times New Roman"/>
      <family val="1"/>
    </font>
    <font>
      <sz val="8"/>
      <color indexed="63"/>
      <name val="Times New Roman"/>
      <family val="1"/>
    </font>
    <font>
      <b/>
      <sz val="9"/>
      <name val="Tahoma"/>
      <family val="2"/>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style="thin"/>
      <top/>
      <bottom/>
    </border>
    <border>
      <left style="thin"/>
      <right style="thin"/>
      <top style="thin"/>
      <bottom style="medium"/>
    </border>
    <border>
      <left/>
      <right/>
      <top/>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 fillId="0" borderId="0">
      <alignment/>
      <protection/>
    </xf>
    <xf numFmtId="0" fontId="1" fillId="0" borderId="0">
      <alignment/>
      <protection/>
    </xf>
    <xf numFmtId="0" fontId="1" fillId="0" borderId="0">
      <alignment/>
      <protection/>
    </xf>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1"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0" fontId="46" fillId="32" borderId="0" applyNumberFormat="0" applyBorder="0" applyAlignment="0" applyProtection="0"/>
  </cellStyleXfs>
  <cellXfs count="196">
    <xf numFmtId="0" fontId="0" fillId="0" borderId="0" xfId="0" applyFont="1" applyAlignment="1">
      <alignment/>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vertical="center" wrapText="1"/>
    </xf>
    <xf numFmtId="0" fontId="7" fillId="0" borderId="0" xfId="0" applyFont="1" applyFill="1" applyAlignment="1">
      <alignment horizontal="right"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left" vertical="top" wrapText="1"/>
    </xf>
    <xf numFmtId="0" fontId="9" fillId="0" borderId="0" xfId="0" applyFont="1" applyAlignment="1">
      <alignment vertical="top"/>
    </xf>
    <xf numFmtId="0" fontId="6" fillId="0" borderId="0" xfId="0" applyFont="1" applyAlignment="1">
      <alignment/>
    </xf>
    <xf numFmtId="0" fontId="9" fillId="0" borderId="0" xfId="0" applyFont="1" applyAlignment="1">
      <alignment/>
    </xf>
    <xf numFmtId="0" fontId="10" fillId="0" borderId="0" xfId="0" applyFont="1" applyAlignment="1">
      <alignment/>
    </xf>
    <xf numFmtId="0" fontId="3" fillId="0" borderId="0" xfId="0" applyFont="1" applyFill="1" applyAlignment="1">
      <alignment/>
    </xf>
    <xf numFmtId="0" fontId="9" fillId="0" borderId="0" xfId="0" applyFont="1" applyBorder="1" applyAlignment="1">
      <alignment/>
    </xf>
    <xf numFmtId="0" fontId="10" fillId="0" borderId="0" xfId="0" applyFont="1" applyAlignment="1">
      <alignment horizontal="center"/>
    </xf>
    <xf numFmtId="0" fontId="6" fillId="0" borderId="0" xfId="0" applyFont="1" applyBorder="1" applyAlignment="1">
      <alignment/>
    </xf>
    <xf numFmtId="0" fontId="9" fillId="0" borderId="0" xfId="0" applyFont="1" applyAlignment="1">
      <alignment horizontal="center"/>
    </xf>
    <xf numFmtId="0" fontId="6" fillId="0" borderId="0" xfId="0" applyFont="1" applyFill="1" applyBorder="1" applyAlignment="1">
      <alignment horizontal="left" vertical="top" wrapText="1"/>
    </xf>
    <xf numFmtId="0" fontId="6" fillId="0" borderId="0" xfId="0" applyNumberFormat="1" applyFont="1" applyAlignment="1">
      <alignment wrapText="1"/>
    </xf>
    <xf numFmtId="0" fontId="6" fillId="0" borderId="0" xfId="0" applyFont="1" applyAlignment="1">
      <alignment wrapText="1"/>
    </xf>
    <xf numFmtId="49" fontId="9" fillId="0" borderId="0" xfId="0" applyNumberFormat="1" applyFont="1" applyAlignment="1">
      <alignment horizontal="center" wrapText="1"/>
    </xf>
    <xf numFmtId="49" fontId="6" fillId="0" borderId="0" xfId="0" applyNumberFormat="1" applyFont="1" applyAlignment="1">
      <alignment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top" wrapText="1"/>
    </xf>
    <xf numFmtId="14" fontId="5" fillId="0" borderId="10" xfId="0" applyNumberFormat="1" applyFont="1" applyFill="1" applyBorder="1" applyAlignment="1">
      <alignment horizontal="center" vertical="center" wrapText="1"/>
    </xf>
    <xf numFmtId="0" fontId="8" fillId="33" borderId="10" xfId="0" applyFont="1" applyFill="1" applyBorder="1" applyAlignment="1">
      <alignment horizontal="center" vertical="top"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0" fontId="6" fillId="33" borderId="0" xfId="0" applyFont="1" applyFill="1" applyAlignment="1">
      <alignment wrapText="1"/>
    </xf>
    <xf numFmtId="0" fontId="6" fillId="0" borderId="0" xfId="0" applyFont="1" applyAlignment="1">
      <alignment horizontal="center" vertical="center" wrapText="1"/>
    </xf>
    <xf numFmtId="0" fontId="9" fillId="0" borderId="0" xfId="0" applyNumberFormat="1" applyFont="1" applyAlignment="1">
      <alignment vertical="top"/>
    </xf>
    <xf numFmtId="0" fontId="9" fillId="0" borderId="0" xfId="0" applyNumberFormat="1" applyFont="1" applyAlignment="1">
      <alignment/>
    </xf>
    <xf numFmtId="0" fontId="6" fillId="0" borderId="0" xfId="0" applyNumberFormat="1" applyFont="1" applyBorder="1" applyAlignment="1">
      <alignment/>
    </xf>
    <xf numFmtId="0" fontId="5" fillId="0" borderId="0" xfId="0" applyNumberFormat="1" applyFont="1" applyFill="1" applyBorder="1" applyAlignment="1">
      <alignment horizontal="center" vertical="top" wrapText="1"/>
    </xf>
    <xf numFmtId="0" fontId="8" fillId="34" borderId="10" xfId="0" applyFont="1" applyFill="1" applyBorder="1" applyAlignment="1">
      <alignment horizontal="center" vertical="top" wrapText="1"/>
    </xf>
    <xf numFmtId="0" fontId="5" fillId="34" borderId="10" xfId="54" applyFont="1" applyFill="1" applyBorder="1" applyAlignment="1">
      <alignment horizontal="center" vertical="top" wrapText="1"/>
      <protection/>
    </xf>
    <xf numFmtId="0" fontId="5" fillId="34" borderId="10" xfId="0" applyFont="1" applyFill="1" applyBorder="1" applyAlignment="1">
      <alignment horizontal="center" vertical="top" wrapText="1"/>
    </xf>
    <xf numFmtId="0" fontId="5" fillId="34" borderId="10" xfId="0" applyNumberFormat="1"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5" fillId="34" borderId="10" xfId="54" applyFont="1" applyFill="1" applyBorder="1" applyAlignment="1">
      <alignment horizontal="center" vertical="center" wrapText="1"/>
      <protection/>
    </xf>
    <xf numFmtId="0" fontId="8"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5" fillId="34" borderId="11" xfId="0" applyFont="1" applyFill="1" applyBorder="1" applyAlignment="1">
      <alignment vertical="center" wrapText="1"/>
    </xf>
    <xf numFmtId="0" fontId="5" fillId="34"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6" fillId="34" borderId="0" xfId="0" applyFont="1" applyFill="1" applyAlignment="1">
      <alignment/>
    </xf>
    <xf numFmtId="172"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6" fillId="34" borderId="10" xfId="0" applyFont="1" applyFill="1" applyBorder="1" applyAlignment="1">
      <alignment/>
    </xf>
    <xf numFmtId="0" fontId="8" fillId="34" borderId="10" xfId="0" applyFont="1" applyFill="1" applyBorder="1" applyAlignment="1">
      <alignment horizontal="center" vertical="center"/>
    </xf>
    <xf numFmtId="0" fontId="5" fillId="34" borderId="10" xfId="0" applyFont="1" applyFill="1" applyBorder="1" applyAlignment="1">
      <alignment horizontal="center" wrapText="1"/>
    </xf>
    <xf numFmtId="49" fontId="5" fillId="34" borderId="10" xfId="0" applyNumberFormat="1" applyFont="1" applyFill="1" applyBorder="1" applyAlignment="1">
      <alignment vertical="center" wrapText="1"/>
    </xf>
    <xf numFmtId="0" fontId="5" fillId="34" borderId="10" xfId="0" applyFont="1" applyFill="1" applyBorder="1" applyAlignment="1">
      <alignment horizontal="center"/>
    </xf>
    <xf numFmtId="0" fontId="2" fillId="0" borderId="0" xfId="0" applyFont="1" applyAlignment="1">
      <alignment horizontal="right" wrapText="1"/>
    </xf>
    <xf numFmtId="16" fontId="5" fillId="34" borderId="10" xfId="0" applyNumberFormat="1"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0" fontId="5" fillId="34" borderId="10" xfId="0" applyNumberFormat="1" applyFont="1" applyFill="1" applyBorder="1" applyAlignment="1">
      <alignment horizontal="center" vertical="center" wrapText="1"/>
    </xf>
    <xf numFmtId="14" fontId="5" fillId="34" borderId="10" xfId="53" applyNumberFormat="1" applyFont="1" applyFill="1" applyBorder="1" applyAlignment="1">
      <alignment horizontal="center" vertical="center" wrapText="1"/>
      <protection/>
    </xf>
    <xf numFmtId="14" fontId="8" fillId="34" borderId="10" xfId="53" applyNumberFormat="1" applyFont="1" applyFill="1" applyBorder="1" applyAlignment="1">
      <alignment horizontal="center" vertical="center" wrapText="1"/>
      <protection/>
    </xf>
    <xf numFmtId="49" fontId="8" fillId="34" borderId="10" xfId="0" applyNumberFormat="1" applyFont="1" applyFill="1" applyBorder="1" applyAlignment="1">
      <alignment horizontal="center" vertical="center" wrapText="1"/>
    </xf>
    <xf numFmtId="0" fontId="11" fillId="34" borderId="10" xfId="0" applyFont="1" applyFill="1" applyBorder="1" applyAlignment="1">
      <alignment vertical="center" wrapText="1"/>
    </xf>
    <xf numFmtId="14" fontId="5" fillId="34" borderId="10" xfId="54" applyNumberFormat="1" applyFont="1" applyFill="1" applyBorder="1" applyAlignment="1">
      <alignment horizontal="center" vertical="center" wrapText="1"/>
      <protection/>
    </xf>
    <xf numFmtId="14" fontId="8" fillId="34" borderId="10" xfId="54" applyNumberFormat="1" applyFont="1" applyFill="1" applyBorder="1" applyAlignment="1">
      <alignment horizontal="center" vertical="center" wrapText="1"/>
      <protection/>
    </xf>
    <xf numFmtId="0" fontId="5" fillId="34" borderId="10" xfId="53" applyNumberFormat="1" applyFont="1" applyFill="1" applyBorder="1" applyAlignment="1">
      <alignment horizontal="center" vertical="center" wrapText="1"/>
      <protection/>
    </xf>
    <xf numFmtId="0" fontId="5" fillId="34" borderId="10" xfId="53" applyFont="1" applyFill="1" applyBorder="1" applyAlignment="1">
      <alignment horizontal="center" vertical="center" wrapText="1"/>
      <protection/>
    </xf>
    <xf numFmtId="0" fontId="5" fillId="34" borderId="10" xfId="53" applyFont="1" applyFill="1" applyBorder="1" applyAlignment="1">
      <alignment horizontal="center" vertical="top" wrapText="1"/>
      <protection/>
    </xf>
    <xf numFmtId="49" fontId="5" fillId="34" borderId="10" xfId="53" applyNumberFormat="1" applyFont="1" applyFill="1" applyBorder="1" applyAlignment="1">
      <alignment horizontal="center" vertical="center" wrapText="1"/>
      <protection/>
    </xf>
    <xf numFmtId="0" fontId="8" fillId="34" borderId="10" xfId="54" applyFont="1" applyFill="1" applyBorder="1" applyAlignment="1">
      <alignment horizontal="center" vertical="center" wrapText="1"/>
      <protection/>
    </xf>
    <xf numFmtId="0" fontId="5" fillId="34" borderId="10" xfId="54" applyNumberFormat="1" applyFont="1" applyFill="1" applyBorder="1" applyAlignment="1">
      <alignment horizontal="center" vertical="center" wrapText="1"/>
      <protection/>
    </xf>
    <xf numFmtId="0" fontId="5" fillId="34" borderId="10" xfId="54" applyNumberFormat="1" applyFont="1" applyFill="1" applyBorder="1" applyAlignment="1">
      <alignment horizontal="center" vertical="top" wrapText="1"/>
      <protection/>
    </xf>
    <xf numFmtId="0" fontId="5" fillId="34" borderId="10" xfId="53" applyNumberFormat="1" applyFont="1" applyFill="1" applyBorder="1" applyAlignment="1">
      <alignment horizontal="center" vertical="top" wrapText="1"/>
      <protection/>
    </xf>
    <xf numFmtId="0" fontId="8" fillId="34" borderId="10" xfId="53" applyNumberFormat="1" applyFont="1" applyFill="1" applyBorder="1" applyAlignment="1">
      <alignment horizontal="center" vertical="top" wrapText="1"/>
      <protection/>
    </xf>
    <xf numFmtId="14" fontId="8" fillId="34" borderId="10" xfId="0" applyNumberFormat="1" applyFont="1" applyFill="1" applyBorder="1" applyAlignment="1">
      <alignment horizontal="center" vertical="center" wrapText="1"/>
    </xf>
    <xf numFmtId="0" fontId="5" fillId="34" borderId="10" xfId="0" applyFont="1" applyFill="1" applyBorder="1" applyAlignment="1" applyProtection="1">
      <alignment horizontal="center" vertical="top" wrapText="1"/>
      <protection locked="0"/>
    </xf>
    <xf numFmtId="0" fontId="12" fillId="34" borderId="10" xfId="0" applyFont="1" applyFill="1" applyBorder="1" applyAlignment="1">
      <alignment horizontal="center" vertical="center" wrapText="1"/>
    </xf>
    <xf numFmtId="14" fontId="8" fillId="34" borderId="10" xfId="52" applyNumberFormat="1" applyFont="1" applyFill="1" applyBorder="1" applyAlignment="1">
      <alignment horizontal="center" vertical="center" wrapText="1"/>
      <protection/>
    </xf>
    <xf numFmtId="49" fontId="8" fillId="34" borderId="10" xfId="52" applyNumberFormat="1" applyFont="1" applyFill="1" applyBorder="1" applyAlignment="1">
      <alignment horizontal="center" vertical="center" wrapText="1"/>
      <protection/>
    </xf>
    <xf numFmtId="0" fontId="8" fillId="34" borderId="10" xfId="52" applyFont="1" applyFill="1" applyBorder="1" applyAlignment="1">
      <alignment horizontal="center" vertical="center" wrapText="1"/>
      <protection/>
    </xf>
    <xf numFmtId="14" fontId="47" fillId="34" borderId="10" xfId="52" applyNumberFormat="1" applyFont="1" applyFill="1" applyBorder="1" applyAlignment="1">
      <alignment horizontal="center" vertical="center" wrapText="1"/>
      <protection/>
    </xf>
    <xf numFmtId="49" fontId="47" fillId="34" borderId="10" xfId="52" applyNumberFormat="1" applyFont="1" applyFill="1" applyBorder="1" applyAlignment="1">
      <alignment horizontal="center" vertical="center" wrapText="1"/>
      <protection/>
    </xf>
    <xf numFmtId="0" fontId="47" fillId="34" borderId="10" xfId="52" applyFont="1" applyFill="1" applyBorder="1" applyAlignment="1">
      <alignment horizontal="center" vertical="center" wrapText="1"/>
      <protection/>
    </xf>
    <xf numFmtId="0" fontId="47" fillId="34" borderId="10" xfId="0" applyFont="1" applyFill="1" applyBorder="1" applyAlignment="1">
      <alignment horizontal="center" vertical="center" wrapText="1"/>
    </xf>
    <xf numFmtId="3" fontId="5" fillId="34" borderId="10" xfId="0" applyNumberFormat="1" applyFont="1" applyFill="1" applyBorder="1" applyAlignment="1">
      <alignment horizontal="center" vertical="center" wrapText="1"/>
    </xf>
    <xf numFmtId="0" fontId="6" fillId="34" borderId="10" xfId="0" applyFont="1" applyFill="1" applyBorder="1" applyAlignment="1">
      <alignment wrapText="1"/>
    </xf>
    <xf numFmtId="0" fontId="8" fillId="34" borderId="12" xfId="0" applyFont="1" applyFill="1" applyBorder="1" applyAlignment="1">
      <alignment horizontal="center" vertical="center" wrapText="1"/>
    </xf>
    <xf numFmtId="14" fontId="5" fillId="34" borderId="12" xfId="0" applyNumberFormat="1" applyFont="1" applyFill="1" applyBorder="1" applyAlignment="1">
      <alignment horizontal="center" vertical="center" wrapText="1"/>
    </xf>
    <xf numFmtId="49" fontId="5" fillId="34" borderId="12" xfId="0" applyNumberFormat="1" applyFont="1" applyFill="1" applyBorder="1" applyAlignment="1">
      <alignment horizontal="center" vertical="center" wrapText="1"/>
    </xf>
    <xf numFmtId="0" fontId="5" fillId="34" borderId="12" xfId="0" applyFont="1" applyFill="1" applyBorder="1" applyAlignment="1">
      <alignment horizontal="center" vertical="top" wrapText="1"/>
    </xf>
    <xf numFmtId="0" fontId="6" fillId="34" borderId="0" xfId="0" applyFont="1" applyFill="1" applyAlignment="1">
      <alignment wrapText="1"/>
    </xf>
    <xf numFmtId="0" fontId="6" fillId="34" borderId="10" xfId="0" applyNumberFormat="1" applyFont="1" applyFill="1" applyBorder="1" applyAlignment="1">
      <alignment horizontal="center" vertical="center" wrapText="1"/>
    </xf>
    <xf numFmtId="172" fontId="8" fillId="34" borderId="10" xfId="0" applyNumberFormat="1" applyFont="1" applyFill="1" applyBorder="1" applyAlignment="1">
      <alignment horizontal="center" vertical="center" wrapText="1"/>
    </xf>
    <xf numFmtId="173" fontId="5" fillId="34" borderId="10" xfId="0" applyNumberFormat="1"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0" xfId="0" applyFont="1" applyFill="1" applyBorder="1" applyAlignment="1">
      <alignment vertical="top" wrapText="1"/>
    </xf>
    <xf numFmtId="0" fontId="47"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47" fillId="0" borderId="0" xfId="0" applyFont="1" applyAlignment="1">
      <alignment horizontal="justify" vertical="center"/>
    </xf>
    <xf numFmtId="14" fontId="5" fillId="0" borderId="10" xfId="54" applyNumberFormat="1" applyFont="1" applyFill="1" applyBorder="1" applyAlignment="1">
      <alignment horizontal="center" vertical="center" wrapText="1"/>
      <protection/>
    </xf>
    <xf numFmtId="49" fontId="5" fillId="33" borderId="10" xfId="54" applyNumberFormat="1" applyFont="1" applyFill="1" applyBorder="1" applyAlignment="1">
      <alignment horizontal="center" vertical="center" wrapText="1"/>
      <protection/>
    </xf>
    <xf numFmtId="0" fontId="5" fillId="0" borderId="10" xfId="54" applyFont="1" applyFill="1" applyBorder="1" applyAlignment="1">
      <alignment horizontal="center" vertical="center" wrapText="1"/>
      <protection/>
    </xf>
    <xf numFmtId="0" fontId="5" fillId="34" borderId="14" xfId="0" applyFont="1" applyFill="1" applyBorder="1" applyAlignment="1">
      <alignment vertical="top" wrapText="1"/>
    </xf>
    <xf numFmtId="49" fontId="5" fillId="33" borderId="0" xfId="0" applyNumberFormat="1" applyFont="1" applyFill="1" applyAlignment="1">
      <alignment horizontal="center" vertical="center" wrapText="1"/>
    </xf>
    <xf numFmtId="49" fontId="5" fillId="33" borderId="0" xfId="0" applyNumberFormat="1" applyFont="1" applyFill="1" applyBorder="1" applyAlignment="1">
      <alignment horizontal="center" vertical="center" wrapText="1"/>
    </xf>
    <xf numFmtId="0" fontId="5" fillId="0" borderId="10" xfId="64" applyNumberFormat="1" applyFont="1" applyFill="1" applyBorder="1" applyAlignment="1">
      <alignment horizontal="center" vertical="top" wrapText="1"/>
    </xf>
    <xf numFmtId="49" fontId="5" fillId="33" borderId="13" xfId="0" applyNumberFormat="1" applyFont="1" applyFill="1" applyBorder="1" applyAlignment="1">
      <alignment horizontal="center" vertical="center" wrapText="1"/>
    </xf>
    <xf numFmtId="0" fontId="5" fillId="0" borderId="10" xfId="0" applyFont="1" applyBorder="1" applyAlignment="1">
      <alignment horizontal="center" vertical="top"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top" wrapText="1"/>
    </xf>
    <xf numFmtId="0"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center" wrapText="1"/>
    </xf>
    <xf numFmtId="2" fontId="5" fillId="34" borderId="12" xfId="62" applyNumberFormat="1" applyFont="1" applyFill="1" applyBorder="1" applyAlignment="1">
      <alignment horizontal="center" vertical="center" wrapText="1"/>
    </xf>
    <xf numFmtId="49" fontId="5" fillId="34" borderId="12" xfId="0" applyNumberFormat="1" applyFont="1" applyFill="1" applyBorder="1" applyAlignment="1">
      <alignment vertical="center" wrapText="1"/>
    </xf>
    <xf numFmtId="0" fontId="5" fillId="34" borderId="10" xfId="62" applyNumberFormat="1" applyFont="1" applyFill="1" applyBorder="1" applyAlignment="1">
      <alignment horizontal="center" vertical="center" wrapText="1"/>
    </xf>
    <xf numFmtId="171" fontId="5" fillId="34" borderId="10" xfId="62" applyFont="1" applyFill="1" applyBorder="1" applyAlignment="1">
      <alignment horizontal="center" vertical="center" wrapText="1"/>
    </xf>
    <xf numFmtId="0" fontId="5" fillId="0" borderId="10" xfId="0" applyFont="1" applyBorder="1" applyAlignment="1">
      <alignment vertical="top" wrapText="1"/>
    </xf>
    <xf numFmtId="14" fontId="5" fillId="0" borderId="10" xfId="0" applyNumberFormat="1" applyFont="1" applyBorder="1" applyAlignment="1">
      <alignment horizontal="center" vertical="center" wrapText="1"/>
    </xf>
    <xf numFmtId="0" fontId="8" fillId="0" borderId="10" xfId="52" applyFont="1" applyFill="1" applyBorder="1" applyAlignment="1">
      <alignment horizontal="center" vertical="center" wrapText="1"/>
      <protection/>
    </xf>
    <xf numFmtId="0" fontId="47" fillId="0" borderId="15" xfId="0" applyFont="1" applyBorder="1" applyAlignment="1">
      <alignment horizontal="center" vertical="top" wrapText="1"/>
    </xf>
    <xf numFmtId="0" fontId="48" fillId="0" borderId="10" xfId="52" applyFont="1" applyFill="1" applyBorder="1" applyAlignment="1">
      <alignment horizontal="center" vertical="center" wrapText="1"/>
      <protection/>
    </xf>
    <xf numFmtId="0" fontId="47" fillId="0" borderId="10" xfId="52" applyFont="1" applyFill="1" applyBorder="1" applyAlignment="1">
      <alignment horizontal="center" vertical="center" wrapText="1"/>
      <protection/>
    </xf>
    <xf numFmtId="0" fontId="6" fillId="0" borderId="10" xfId="0" applyFont="1" applyBorder="1" applyAlignment="1">
      <alignment wrapText="1"/>
    </xf>
    <xf numFmtId="0" fontId="5" fillId="0" borderId="10" xfId="54" applyFont="1" applyFill="1" applyBorder="1" applyAlignment="1">
      <alignment horizontal="center" vertical="top" wrapText="1"/>
      <protection/>
    </xf>
    <xf numFmtId="0" fontId="5" fillId="33" borderId="12" xfId="0" applyNumberFormat="1" applyFont="1" applyFill="1" applyBorder="1" applyAlignment="1">
      <alignment horizontal="center" vertical="center" wrapText="1"/>
    </xf>
    <xf numFmtId="0" fontId="6" fillId="34" borderId="12" xfId="0" applyFont="1" applyFill="1" applyBorder="1" applyAlignment="1">
      <alignment horizontal="center" vertical="center"/>
    </xf>
    <xf numFmtId="0" fontId="5" fillId="34" borderId="10" xfId="0" applyNumberFormat="1" applyFont="1" applyFill="1" applyBorder="1" applyAlignment="1">
      <alignment horizontal="center" vertical="top"/>
    </xf>
    <xf numFmtId="0" fontId="5" fillId="34" borderId="0" xfId="0" applyFont="1" applyFill="1" applyBorder="1" applyAlignment="1">
      <alignment horizontal="left" vertical="top" wrapText="1"/>
    </xf>
    <xf numFmtId="0" fontId="8" fillId="34" borderId="10" xfId="0" applyFont="1" applyFill="1" applyBorder="1" applyAlignment="1">
      <alignment horizontal="center" vertical="center" wrapText="1"/>
    </xf>
    <xf numFmtId="49" fontId="5" fillId="34"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5" fillId="34" borderId="10" xfId="0" applyFont="1" applyFill="1" applyBorder="1" applyAlignment="1">
      <alignment horizontal="center" vertical="center" wrapText="1"/>
    </xf>
    <xf numFmtId="49" fontId="7" fillId="0" borderId="0" xfId="0" applyNumberFormat="1" applyFont="1" applyAlignment="1">
      <alignment horizont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1"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34" borderId="10" xfId="0" applyFont="1" applyFill="1" applyBorder="1" applyAlignment="1">
      <alignment horizontal="center" vertical="top" wrapText="1"/>
    </xf>
    <xf numFmtId="0" fontId="2" fillId="0" borderId="16" xfId="0" applyNumberFormat="1" applyFont="1" applyBorder="1" applyAlignment="1">
      <alignment horizontal="center" wrapText="1"/>
    </xf>
    <xf numFmtId="0" fontId="9" fillId="0" borderId="16" xfId="0" applyNumberFormat="1" applyFont="1" applyBorder="1" applyAlignment="1">
      <alignment horizontal="center" wrapText="1"/>
    </xf>
    <xf numFmtId="0" fontId="7"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7" fillId="34" borderId="17"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5" fillId="34" borderId="12" xfId="0" applyNumberFormat="1" applyFont="1" applyFill="1" applyBorder="1" applyAlignment="1">
      <alignment horizontal="center" vertical="top"/>
    </xf>
    <xf numFmtId="0" fontId="5" fillId="34" borderId="14" xfId="0" applyNumberFormat="1" applyFont="1" applyFill="1" applyBorder="1" applyAlignment="1">
      <alignment horizontal="center" vertical="top"/>
    </xf>
    <xf numFmtId="0" fontId="5" fillId="34" borderId="12" xfId="0" applyFont="1" applyFill="1" applyBorder="1" applyAlignment="1">
      <alignment horizontal="center" vertical="top" wrapText="1"/>
    </xf>
    <xf numFmtId="0" fontId="5" fillId="34" borderId="14" xfId="0" applyFont="1" applyFill="1" applyBorder="1" applyAlignment="1">
      <alignment horizontal="center" vertical="top" wrapText="1"/>
    </xf>
    <xf numFmtId="0" fontId="6" fillId="34" borderId="14" xfId="0" applyFont="1" applyFill="1" applyBorder="1" applyAlignment="1">
      <alignment horizontal="center" vertical="top" wrapText="1"/>
    </xf>
    <xf numFmtId="0" fontId="6" fillId="34" borderId="11" xfId="0" applyFont="1" applyFill="1" applyBorder="1" applyAlignment="1">
      <alignment horizontal="center" vertical="top" wrapText="1"/>
    </xf>
    <xf numFmtId="0" fontId="7" fillId="34" borderId="10" xfId="0" applyFont="1" applyFill="1" applyBorder="1" applyAlignment="1">
      <alignment horizontal="center" vertical="center" wrapText="1"/>
    </xf>
    <xf numFmtId="0" fontId="7" fillId="34" borderId="10" xfId="53" applyFont="1" applyFill="1" applyBorder="1" applyAlignment="1">
      <alignment horizontal="center" vertical="center" wrapText="1"/>
      <protection/>
    </xf>
    <xf numFmtId="0" fontId="7" fillId="34" borderId="10" xfId="54" applyFont="1" applyFill="1" applyBorder="1" applyAlignment="1">
      <alignment horizontal="center" vertical="center" wrapText="1"/>
      <protection/>
    </xf>
    <xf numFmtId="0" fontId="7" fillId="34" borderId="17" xfId="0" applyFont="1" applyFill="1" applyBorder="1" applyAlignment="1">
      <alignment horizontal="center"/>
    </xf>
    <xf numFmtId="0" fontId="7" fillId="34" borderId="18" xfId="0" applyFont="1" applyFill="1" applyBorder="1" applyAlignment="1">
      <alignment horizontal="center"/>
    </xf>
    <xf numFmtId="0" fontId="7" fillId="34" borderId="13" xfId="0" applyFont="1" applyFill="1" applyBorder="1" applyAlignment="1">
      <alignment horizontal="center"/>
    </xf>
    <xf numFmtId="0" fontId="5" fillId="34" borderId="10" xfId="0" applyNumberFormat="1"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3 2" xfId="54"/>
    <cellStyle name="Обычный 4"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6"/>
  <sheetViews>
    <sheetView view="pageBreakPreview" zoomScaleSheetLayoutView="100" zoomScalePageLayoutView="0" workbookViewId="0" topLeftCell="A43">
      <selection activeCell="C49" sqref="C49:C57"/>
    </sheetView>
  </sheetViews>
  <sheetFormatPr defaultColWidth="9.140625" defaultRowHeight="15"/>
  <cols>
    <col min="1" max="1" width="5.00390625" style="2" customWidth="1"/>
    <col min="2" max="2" width="10.7109375" style="2" customWidth="1"/>
    <col min="3" max="3" width="21.57421875" style="2" customWidth="1"/>
    <col min="4" max="4" width="8.28125" style="2" customWidth="1"/>
    <col min="5" max="5" width="19.421875" style="2" customWidth="1"/>
    <col min="6" max="6" width="9.140625" style="2" customWidth="1"/>
    <col min="7" max="7" width="9.00390625" style="2" customWidth="1"/>
    <col min="8" max="8" width="8.28125" style="2" customWidth="1"/>
    <col min="9" max="9" width="11.140625" style="2" customWidth="1"/>
    <col min="10" max="10" width="10.7109375" style="2" customWidth="1"/>
    <col min="11" max="11" width="70.00390625" style="2" customWidth="1"/>
    <col min="12" max="12" width="11.8515625" style="2" customWidth="1"/>
    <col min="13" max="16384" width="9.140625" style="2" customWidth="1"/>
  </cols>
  <sheetData>
    <row r="1" spans="1:11" ht="11.25">
      <c r="A1" s="1"/>
      <c r="C1" s="3"/>
      <c r="D1" s="3"/>
      <c r="E1" s="3"/>
      <c r="F1" s="156"/>
      <c r="G1" s="156"/>
      <c r="H1" s="3"/>
      <c r="I1" s="3"/>
      <c r="J1" s="3"/>
      <c r="K1" s="4" t="s">
        <v>190</v>
      </c>
    </row>
    <row r="2" spans="1:11" ht="27" customHeight="1">
      <c r="A2" s="166" t="s">
        <v>235</v>
      </c>
      <c r="B2" s="166"/>
      <c r="C2" s="166"/>
      <c r="D2" s="166"/>
      <c r="E2" s="166"/>
      <c r="F2" s="166"/>
      <c r="G2" s="166"/>
      <c r="H2" s="166"/>
      <c r="I2" s="166"/>
      <c r="J2" s="166"/>
      <c r="K2" s="166"/>
    </row>
    <row r="3" spans="1:11" ht="11.25">
      <c r="A3" s="157" t="s">
        <v>201</v>
      </c>
      <c r="B3" s="157"/>
      <c r="C3" s="157"/>
      <c r="D3" s="157"/>
      <c r="E3" s="157"/>
      <c r="F3" s="157"/>
      <c r="G3" s="157"/>
      <c r="H3" s="157"/>
      <c r="I3" s="157"/>
      <c r="J3" s="157"/>
      <c r="K3" s="157"/>
    </row>
    <row r="4" spans="1:11" ht="31.5" customHeight="1">
      <c r="A4" s="158" t="s">
        <v>179</v>
      </c>
      <c r="B4" s="157" t="s">
        <v>236</v>
      </c>
      <c r="C4" s="157" t="s">
        <v>202</v>
      </c>
      <c r="D4" s="157" t="s">
        <v>203</v>
      </c>
      <c r="E4" s="157" t="s">
        <v>28</v>
      </c>
      <c r="F4" s="157" t="s">
        <v>63</v>
      </c>
      <c r="G4" s="157" t="s">
        <v>204</v>
      </c>
      <c r="H4" s="157"/>
      <c r="I4" s="157"/>
      <c r="J4" s="157"/>
      <c r="K4" s="157" t="s">
        <v>205</v>
      </c>
    </row>
    <row r="5" spans="1:11" ht="36" customHeight="1">
      <c r="A5" s="159"/>
      <c r="B5" s="157"/>
      <c r="C5" s="157"/>
      <c r="D5" s="157"/>
      <c r="E5" s="157"/>
      <c r="F5" s="157"/>
      <c r="G5" s="5" t="s">
        <v>206</v>
      </c>
      <c r="H5" s="5" t="s">
        <v>207</v>
      </c>
      <c r="I5" s="5" t="s">
        <v>208</v>
      </c>
      <c r="J5" s="5" t="s">
        <v>209</v>
      </c>
      <c r="K5" s="157"/>
    </row>
    <row r="6" spans="1:11" ht="10.5" customHeight="1">
      <c r="A6" s="5">
        <v>1</v>
      </c>
      <c r="B6" s="5">
        <v>2</v>
      </c>
      <c r="C6" s="5">
        <v>3</v>
      </c>
      <c r="D6" s="5">
        <v>4</v>
      </c>
      <c r="E6" s="5">
        <v>5</v>
      </c>
      <c r="F6" s="5">
        <v>6</v>
      </c>
      <c r="G6" s="5">
        <v>7</v>
      </c>
      <c r="H6" s="5">
        <v>8</v>
      </c>
      <c r="I6" s="5">
        <v>9</v>
      </c>
      <c r="J6" s="5">
        <v>10</v>
      </c>
      <c r="K6" s="5">
        <v>11</v>
      </c>
    </row>
    <row r="7" spans="1:11" ht="45">
      <c r="A7" s="5" t="s">
        <v>76</v>
      </c>
      <c r="B7" s="169">
        <v>597</v>
      </c>
      <c r="C7" s="158" t="s">
        <v>212</v>
      </c>
      <c r="D7" s="158" t="s">
        <v>210</v>
      </c>
      <c r="E7" s="158" t="s">
        <v>374</v>
      </c>
      <c r="F7" s="5">
        <v>2012</v>
      </c>
      <c r="G7" s="158" t="s">
        <v>162</v>
      </c>
      <c r="H7" s="5">
        <v>108</v>
      </c>
      <c r="I7" s="5">
        <v>108.4</v>
      </c>
      <c r="J7" s="5">
        <f>I7-H7</f>
        <v>0.4000000000000057</v>
      </c>
      <c r="K7" s="5" t="s">
        <v>22</v>
      </c>
    </row>
    <row r="8" spans="1:11" ht="56.25">
      <c r="A8" s="6" t="s">
        <v>214</v>
      </c>
      <c r="B8" s="170"/>
      <c r="C8" s="167"/>
      <c r="D8" s="167"/>
      <c r="E8" s="167"/>
      <c r="F8" s="5">
        <v>2013</v>
      </c>
      <c r="G8" s="167"/>
      <c r="H8" s="7">
        <v>115</v>
      </c>
      <c r="I8" s="7">
        <v>113.9</v>
      </c>
      <c r="J8" s="7">
        <f>H8-I8</f>
        <v>1.0999999999999943</v>
      </c>
      <c r="K8" s="5" t="s">
        <v>12</v>
      </c>
    </row>
    <row r="9" spans="1:11" ht="56.25">
      <c r="A9" s="6" t="s">
        <v>326</v>
      </c>
      <c r="B9" s="170"/>
      <c r="C9" s="167"/>
      <c r="D9" s="167"/>
      <c r="E9" s="167"/>
      <c r="F9" s="5">
        <v>2014</v>
      </c>
      <c r="G9" s="167"/>
      <c r="H9" s="7">
        <v>120</v>
      </c>
      <c r="I9" s="5">
        <v>116.9</v>
      </c>
      <c r="J9" s="7">
        <f>H9-I9</f>
        <v>3.0999999999999943</v>
      </c>
      <c r="K9" s="5" t="s">
        <v>13</v>
      </c>
    </row>
    <row r="10" spans="1:11" ht="12.75" customHeight="1">
      <c r="A10" s="6" t="s">
        <v>216</v>
      </c>
      <c r="B10" s="170"/>
      <c r="C10" s="167"/>
      <c r="D10" s="167"/>
      <c r="E10" s="167"/>
      <c r="F10" s="5">
        <v>2015</v>
      </c>
      <c r="G10" s="167"/>
      <c r="H10" s="7">
        <v>124</v>
      </c>
      <c r="I10" s="7"/>
      <c r="J10" s="7"/>
      <c r="K10" s="5"/>
    </row>
    <row r="11" spans="1:11" ht="11.25">
      <c r="A11" s="6" t="s">
        <v>325</v>
      </c>
      <c r="B11" s="170"/>
      <c r="C11" s="167"/>
      <c r="D11" s="167"/>
      <c r="E11" s="167"/>
      <c r="F11" s="5">
        <v>2016</v>
      </c>
      <c r="G11" s="167"/>
      <c r="H11" s="7">
        <v>130</v>
      </c>
      <c r="I11" s="7"/>
      <c r="J11" s="7"/>
      <c r="K11" s="5"/>
    </row>
    <row r="12" spans="1:11" ht="11.25">
      <c r="A12" s="6" t="s">
        <v>324</v>
      </c>
      <c r="B12" s="170"/>
      <c r="C12" s="167"/>
      <c r="D12" s="167"/>
      <c r="E12" s="167"/>
      <c r="F12" s="5">
        <v>2017</v>
      </c>
      <c r="G12" s="167"/>
      <c r="H12" s="7">
        <v>137</v>
      </c>
      <c r="I12" s="7"/>
      <c r="J12" s="7"/>
      <c r="K12" s="5"/>
    </row>
    <row r="13" spans="1:11" ht="11.25">
      <c r="A13" s="6" t="s">
        <v>323</v>
      </c>
      <c r="B13" s="171"/>
      <c r="C13" s="159"/>
      <c r="D13" s="159"/>
      <c r="E13" s="159"/>
      <c r="F13" s="5">
        <v>2018</v>
      </c>
      <c r="G13" s="159"/>
      <c r="H13" s="7">
        <v>140</v>
      </c>
      <c r="I13" s="7"/>
      <c r="J13" s="7"/>
      <c r="K13" s="5"/>
    </row>
    <row r="14" spans="1:11" ht="45">
      <c r="A14" s="51" t="s">
        <v>322</v>
      </c>
      <c r="B14" s="163">
        <v>597</v>
      </c>
      <c r="C14" s="160" t="s">
        <v>64</v>
      </c>
      <c r="D14" s="160" t="s">
        <v>210</v>
      </c>
      <c r="E14" s="160" t="s">
        <v>237</v>
      </c>
      <c r="F14" s="49">
        <v>2012</v>
      </c>
      <c r="G14" s="160" t="s">
        <v>163</v>
      </c>
      <c r="H14" s="49">
        <v>100</v>
      </c>
      <c r="I14" s="49" t="s">
        <v>238</v>
      </c>
      <c r="J14" s="49">
        <f>104.6-100</f>
        <v>4.599999999999994</v>
      </c>
      <c r="K14" s="49" t="s">
        <v>120</v>
      </c>
    </row>
    <row r="15" spans="1:11" ht="38.25" customHeight="1">
      <c r="A15" s="51" t="s">
        <v>321</v>
      </c>
      <c r="B15" s="164"/>
      <c r="C15" s="161"/>
      <c r="D15" s="161"/>
      <c r="E15" s="161"/>
      <c r="F15" s="49">
        <v>2013</v>
      </c>
      <c r="G15" s="161"/>
      <c r="H15" s="49">
        <v>100</v>
      </c>
      <c r="I15" s="49">
        <v>103.6</v>
      </c>
      <c r="J15" s="49">
        <f>I15-H15</f>
        <v>3.5999999999999943</v>
      </c>
      <c r="K15" s="49" t="s">
        <v>120</v>
      </c>
    </row>
    <row r="16" spans="1:11" ht="45">
      <c r="A16" s="51" t="s">
        <v>320</v>
      </c>
      <c r="B16" s="164"/>
      <c r="C16" s="161"/>
      <c r="D16" s="161"/>
      <c r="E16" s="161"/>
      <c r="F16" s="49">
        <v>2014</v>
      </c>
      <c r="G16" s="161"/>
      <c r="H16" s="49">
        <v>100</v>
      </c>
      <c r="I16" s="50">
        <v>106.5</v>
      </c>
      <c r="J16" s="49">
        <f>I16-H16</f>
        <v>6.5</v>
      </c>
      <c r="K16" s="52" t="s">
        <v>120</v>
      </c>
    </row>
    <row r="17" spans="1:11" ht="45">
      <c r="A17" s="51" t="s">
        <v>318</v>
      </c>
      <c r="B17" s="164"/>
      <c r="C17" s="161"/>
      <c r="D17" s="161"/>
      <c r="E17" s="161"/>
      <c r="F17" s="49">
        <v>2015</v>
      </c>
      <c r="G17" s="161"/>
      <c r="H17" s="49">
        <v>100</v>
      </c>
      <c r="I17" s="49" t="s">
        <v>375</v>
      </c>
      <c r="J17" s="49">
        <f>105.1-100</f>
        <v>5.099999999999994</v>
      </c>
      <c r="K17" s="52" t="s">
        <v>120</v>
      </c>
    </row>
    <row r="18" spans="1:11" ht="11.25">
      <c r="A18" s="51" t="s">
        <v>319</v>
      </c>
      <c r="B18" s="164"/>
      <c r="C18" s="161"/>
      <c r="D18" s="161"/>
      <c r="E18" s="161"/>
      <c r="F18" s="49">
        <v>2016</v>
      </c>
      <c r="G18" s="161"/>
      <c r="H18" s="49">
        <v>100</v>
      </c>
      <c r="I18" s="49"/>
      <c r="J18" s="49"/>
      <c r="K18" s="49"/>
    </row>
    <row r="19" spans="1:11" ht="11.25">
      <c r="A19" s="51" t="s">
        <v>41</v>
      </c>
      <c r="B19" s="164"/>
      <c r="C19" s="161"/>
      <c r="D19" s="161"/>
      <c r="E19" s="161"/>
      <c r="F19" s="49">
        <v>2017</v>
      </c>
      <c r="G19" s="161"/>
      <c r="H19" s="49">
        <v>100</v>
      </c>
      <c r="I19" s="49"/>
      <c r="J19" s="49"/>
      <c r="K19" s="49"/>
    </row>
    <row r="20" spans="1:11" ht="11.25">
      <c r="A20" s="51" t="s">
        <v>317</v>
      </c>
      <c r="B20" s="165"/>
      <c r="C20" s="162"/>
      <c r="D20" s="162"/>
      <c r="E20" s="162"/>
      <c r="F20" s="49">
        <v>2018</v>
      </c>
      <c r="G20" s="162"/>
      <c r="H20" s="49">
        <v>100</v>
      </c>
      <c r="I20" s="49"/>
      <c r="J20" s="49"/>
      <c r="K20" s="49"/>
    </row>
    <row r="21" spans="1:11" ht="37.5" customHeight="1">
      <c r="A21" s="51" t="s">
        <v>316</v>
      </c>
      <c r="B21" s="168">
        <v>597</v>
      </c>
      <c r="C21" s="155" t="s">
        <v>160</v>
      </c>
      <c r="D21" s="155" t="s">
        <v>210</v>
      </c>
      <c r="E21" s="155" t="s">
        <v>237</v>
      </c>
      <c r="F21" s="49">
        <v>2012</v>
      </c>
      <c r="G21" s="155" t="s">
        <v>164</v>
      </c>
      <c r="H21" s="49">
        <v>77.2</v>
      </c>
      <c r="I21" s="49" t="s">
        <v>333</v>
      </c>
      <c r="J21" s="49"/>
      <c r="K21" s="52"/>
    </row>
    <row r="22" spans="1:11" ht="38.25" customHeight="1">
      <c r="A22" s="51" t="s">
        <v>315</v>
      </c>
      <c r="B22" s="168"/>
      <c r="C22" s="155"/>
      <c r="D22" s="155"/>
      <c r="E22" s="155"/>
      <c r="F22" s="49">
        <v>2013</v>
      </c>
      <c r="G22" s="155"/>
      <c r="H22" s="49">
        <v>100</v>
      </c>
      <c r="I22" s="52">
        <v>97.7</v>
      </c>
      <c r="J22" s="52">
        <f>H22-I22</f>
        <v>2.299999999999997</v>
      </c>
      <c r="K22" s="52" t="s">
        <v>145</v>
      </c>
    </row>
    <row r="23" spans="1:11" ht="45">
      <c r="A23" s="51" t="s">
        <v>314</v>
      </c>
      <c r="B23" s="168"/>
      <c r="C23" s="155"/>
      <c r="D23" s="155"/>
      <c r="E23" s="155"/>
      <c r="F23" s="49">
        <v>2014</v>
      </c>
      <c r="G23" s="155"/>
      <c r="H23" s="49">
        <v>100</v>
      </c>
      <c r="I23" s="52">
        <v>100.8</v>
      </c>
      <c r="J23" s="52">
        <f>I23-H23</f>
        <v>0.7999999999999972</v>
      </c>
      <c r="K23" s="49" t="s">
        <v>120</v>
      </c>
    </row>
    <row r="24" spans="1:11" ht="45">
      <c r="A24" s="51" t="s">
        <v>83</v>
      </c>
      <c r="B24" s="168"/>
      <c r="C24" s="155"/>
      <c r="D24" s="155"/>
      <c r="E24" s="155"/>
      <c r="F24" s="49">
        <v>2015</v>
      </c>
      <c r="G24" s="155"/>
      <c r="H24" s="49">
        <v>100</v>
      </c>
      <c r="I24" s="52" t="s">
        <v>376</v>
      </c>
      <c r="J24" s="52">
        <f>101.5-100</f>
        <v>1.5</v>
      </c>
      <c r="K24" s="52" t="s">
        <v>145</v>
      </c>
    </row>
    <row r="25" spans="1:11" ht="11.25">
      <c r="A25" s="51" t="s">
        <v>313</v>
      </c>
      <c r="B25" s="168"/>
      <c r="C25" s="155"/>
      <c r="D25" s="155"/>
      <c r="E25" s="155"/>
      <c r="F25" s="49">
        <v>2016</v>
      </c>
      <c r="G25" s="155"/>
      <c r="H25" s="49">
        <v>100</v>
      </c>
      <c r="I25" s="52"/>
      <c r="J25" s="52"/>
      <c r="K25" s="52"/>
    </row>
    <row r="26" spans="1:11" ht="11.25">
      <c r="A26" s="51" t="s">
        <v>312</v>
      </c>
      <c r="B26" s="168"/>
      <c r="C26" s="155"/>
      <c r="D26" s="155"/>
      <c r="E26" s="155"/>
      <c r="F26" s="49">
        <v>2017</v>
      </c>
      <c r="G26" s="155"/>
      <c r="H26" s="49">
        <v>100</v>
      </c>
      <c r="I26" s="52"/>
      <c r="J26" s="52"/>
      <c r="K26" s="52"/>
    </row>
    <row r="27" spans="1:11" ht="11.25">
      <c r="A27" s="51" t="s">
        <v>240</v>
      </c>
      <c r="B27" s="168"/>
      <c r="C27" s="155"/>
      <c r="D27" s="155"/>
      <c r="E27" s="155"/>
      <c r="F27" s="49">
        <v>2018</v>
      </c>
      <c r="G27" s="155"/>
      <c r="H27" s="49">
        <v>100</v>
      </c>
      <c r="I27" s="52"/>
      <c r="J27" s="52"/>
      <c r="K27" s="52"/>
    </row>
    <row r="28" spans="1:11" ht="38.25" customHeight="1">
      <c r="A28" s="51" t="s">
        <v>311</v>
      </c>
      <c r="B28" s="168">
        <v>597</v>
      </c>
      <c r="C28" s="155" t="s">
        <v>69</v>
      </c>
      <c r="D28" s="155" t="s">
        <v>189</v>
      </c>
      <c r="E28" s="155" t="s">
        <v>237</v>
      </c>
      <c r="F28" s="49">
        <v>2012</v>
      </c>
      <c r="G28" s="49"/>
      <c r="H28" s="49">
        <v>71.1</v>
      </c>
      <c r="I28" s="49" t="s">
        <v>241</v>
      </c>
      <c r="J28" s="49">
        <f>84.8-71.7</f>
        <v>13.099999999999994</v>
      </c>
      <c r="K28" s="52" t="s">
        <v>120</v>
      </c>
    </row>
    <row r="29" spans="1:11" ht="45">
      <c r="A29" s="51" t="s">
        <v>310</v>
      </c>
      <c r="B29" s="168"/>
      <c r="C29" s="155"/>
      <c r="D29" s="155"/>
      <c r="E29" s="155"/>
      <c r="F29" s="49">
        <v>2013</v>
      </c>
      <c r="G29" s="155" t="s">
        <v>165</v>
      </c>
      <c r="H29" s="49">
        <v>83.9</v>
      </c>
      <c r="I29" s="49">
        <v>88.3</v>
      </c>
      <c r="J29" s="49">
        <f>I29-H29</f>
        <v>4.3999999999999915</v>
      </c>
      <c r="K29" s="53" t="s">
        <v>120</v>
      </c>
    </row>
    <row r="30" spans="1:11" ht="45">
      <c r="A30" s="51" t="s">
        <v>309</v>
      </c>
      <c r="B30" s="168"/>
      <c r="C30" s="155"/>
      <c r="D30" s="155"/>
      <c r="E30" s="155"/>
      <c r="F30" s="49">
        <v>2014</v>
      </c>
      <c r="G30" s="155"/>
      <c r="H30" s="49">
        <v>80</v>
      </c>
      <c r="I30" s="49">
        <v>84.3</v>
      </c>
      <c r="J30" s="49">
        <f>I30-H30</f>
        <v>4.299999999999997</v>
      </c>
      <c r="K30" s="49" t="s">
        <v>120</v>
      </c>
    </row>
    <row r="31" spans="1:11" ht="45">
      <c r="A31" s="51" t="s">
        <v>85</v>
      </c>
      <c r="B31" s="168"/>
      <c r="C31" s="155"/>
      <c r="D31" s="155"/>
      <c r="E31" s="155"/>
      <c r="F31" s="49">
        <v>2015</v>
      </c>
      <c r="G31" s="155"/>
      <c r="H31" s="49">
        <v>80</v>
      </c>
      <c r="I31" s="49" t="s">
        <v>377</v>
      </c>
      <c r="J31" s="49">
        <f>81.5-80</f>
        <v>1.5</v>
      </c>
      <c r="K31" s="49" t="s">
        <v>120</v>
      </c>
    </row>
    <row r="32" spans="1:11" ht="11.25">
      <c r="A32" s="51" t="s">
        <v>308</v>
      </c>
      <c r="B32" s="168"/>
      <c r="C32" s="155"/>
      <c r="D32" s="155"/>
      <c r="E32" s="155"/>
      <c r="F32" s="49">
        <v>2016</v>
      </c>
      <c r="G32" s="155"/>
      <c r="H32" s="49">
        <v>90</v>
      </c>
      <c r="I32" s="49"/>
      <c r="J32" s="49"/>
      <c r="K32" s="49"/>
    </row>
    <row r="33" spans="1:11" ht="11.25">
      <c r="A33" s="51" t="s">
        <v>307</v>
      </c>
      <c r="B33" s="168"/>
      <c r="C33" s="155"/>
      <c r="D33" s="155"/>
      <c r="E33" s="155"/>
      <c r="F33" s="49">
        <v>2017</v>
      </c>
      <c r="G33" s="155"/>
      <c r="H33" s="49">
        <v>100</v>
      </c>
      <c r="I33" s="49"/>
      <c r="J33" s="49"/>
      <c r="K33" s="49"/>
    </row>
    <row r="34" spans="1:11" ht="11.25">
      <c r="A34" s="51" t="s">
        <v>306</v>
      </c>
      <c r="B34" s="168"/>
      <c r="C34" s="155"/>
      <c r="D34" s="155"/>
      <c r="E34" s="155"/>
      <c r="F34" s="49">
        <v>2018</v>
      </c>
      <c r="G34" s="155"/>
      <c r="H34" s="49">
        <v>100</v>
      </c>
      <c r="I34" s="49"/>
      <c r="J34" s="49"/>
      <c r="K34" s="49"/>
    </row>
    <row r="35" spans="1:11" ht="45">
      <c r="A35" s="51" t="s">
        <v>305</v>
      </c>
      <c r="B35" s="155">
        <v>597</v>
      </c>
      <c r="C35" s="155" t="s">
        <v>200</v>
      </c>
      <c r="D35" s="155" t="s">
        <v>189</v>
      </c>
      <c r="E35" s="155" t="s">
        <v>242</v>
      </c>
      <c r="F35" s="49">
        <v>2012</v>
      </c>
      <c r="G35" s="155" t="s">
        <v>165</v>
      </c>
      <c r="H35" s="49">
        <v>47.3</v>
      </c>
      <c r="I35" s="49" t="s">
        <v>243</v>
      </c>
      <c r="J35" s="49">
        <f>55.8-47.3</f>
        <v>8.5</v>
      </c>
      <c r="K35" s="49" t="s">
        <v>120</v>
      </c>
    </row>
    <row r="36" spans="1:11" ht="38.25" customHeight="1">
      <c r="A36" s="51" t="s">
        <v>304</v>
      </c>
      <c r="B36" s="155"/>
      <c r="C36" s="155"/>
      <c r="D36" s="155"/>
      <c r="E36" s="155"/>
      <c r="F36" s="49">
        <v>2013</v>
      </c>
      <c r="G36" s="155"/>
      <c r="H36" s="49">
        <v>56.1</v>
      </c>
      <c r="I36" s="49">
        <v>59.9</v>
      </c>
      <c r="J36" s="49">
        <f>I36-H36</f>
        <v>3.799999999999997</v>
      </c>
      <c r="K36" s="49" t="s">
        <v>120</v>
      </c>
    </row>
    <row r="37" spans="1:11" ht="45">
      <c r="A37" s="51" t="s">
        <v>87</v>
      </c>
      <c r="B37" s="155"/>
      <c r="C37" s="155"/>
      <c r="D37" s="155"/>
      <c r="E37" s="155"/>
      <c r="F37" s="49">
        <v>2014</v>
      </c>
      <c r="G37" s="155"/>
      <c r="H37" s="49">
        <v>64.9</v>
      </c>
      <c r="I37" s="49">
        <v>67.3</v>
      </c>
      <c r="J37" s="49">
        <f>I37-H37</f>
        <v>2.3999999999999915</v>
      </c>
      <c r="K37" s="49" t="s">
        <v>120</v>
      </c>
    </row>
    <row r="38" spans="1:11" ht="45">
      <c r="A38" s="51" t="s">
        <v>217</v>
      </c>
      <c r="B38" s="155"/>
      <c r="C38" s="155"/>
      <c r="D38" s="155"/>
      <c r="E38" s="155"/>
      <c r="F38" s="49">
        <v>2015</v>
      </c>
      <c r="G38" s="155"/>
      <c r="H38" s="109">
        <v>65.2</v>
      </c>
      <c r="I38" s="49" t="s">
        <v>378</v>
      </c>
      <c r="J38" s="109">
        <f>67.3-65.2</f>
        <v>2.0999999999999943</v>
      </c>
      <c r="K38" s="109" t="s">
        <v>120</v>
      </c>
    </row>
    <row r="39" spans="1:11" ht="11.25">
      <c r="A39" s="51" t="s">
        <v>303</v>
      </c>
      <c r="B39" s="155"/>
      <c r="C39" s="155"/>
      <c r="D39" s="155"/>
      <c r="E39" s="155"/>
      <c r="F39" s="49">
        <v>2016</v>
      </c>
      <c r="G39" s="155"/>
      <c r="H39" s="49">
        <v>82.4</v>
      </c>
      <c r="I39" s="49"/>
      <c r="J39" s="49"/>
      <c r="K39" s="49"/>
    </row>
    <row r="40" spans="1:11" ht="11.25">
      <c r="A40" s="51" t="s">
        <v>302</v>
      </c>
      <c r="B40" s="155"/>
      <c r="C40" s="155"/>
      <c r="D40" s="155"/>
      <c r="E40" s="155"/>
      <c r="F40" s="49">
        <v>2017</v>
      </c>
      <c r="G40" s="155"/>
      <c r="H40" s="49">
        <v>91.2</v>
      </c>
      <c r="I40" s="49"/>
      <c r="J40" s="49"/>
      <c r="K40" s="49"/>
    </row>
    <row r="41" spans="1:11" ht="11.25">
      <c r="A41" s="51" t="s">
        <v>301</v>
      </c>
      <c r="B41" s="155"/>
      <c r="C41" s="155"/>
      <c r="D41" s="155"/>
      <c r="E41" s="155"/>
      <c r="F41" s="49">
        <v>2018</v>
      </c>
      <c r="G41" s="155"/>
      <c r="H41" s="49">
        <v>100</v>
      </c>
      <c r="I41" s="49"/>
      <c r="J41" s="49"/>
      <c r="K41" s="49"/>
    </row>
    <row r="42" spans="1:11" ht="11.25">
      <c r="A42" s="51" t="s">
        <v>300</v>
      </c>
      <c r="B42" s="168">
        <v>597</v>
      </c>
      <c r="C42" s="155" t="s">
        <v>244</v>
      </c>
      <c r="D42" s="155" t="s">
        <v>189</v>
      </c>
      <c r="E42" s="155" t="s">
        <v>27</v>
      </c>
      <c r="F42" s="49">
        <v>2012</v>
      </c>
      <c r="G42" s="155" t="s">
        <v>166</v>
      </c>
      <c r="H42" s="49" t="s">
        <v>146</v>
      </c>
      <c r="I42" s="49" t="s">
        <v>245</v>
      </c>
      <c r="J42" s="49"/>
      <c r="K42" s="49"/>
    </row>
    <row r="43" spans="1:11" ht="38.25" customHeight="1">
      <c r="A43" s="51" t="s">
        <v>211</v>
      </c>
      <c r="B43" s="168"/>
      <c r="C43" s="155"/>
      <c r="D43" s="155"/>
      <c r="E43" s="155"/>
      <c r="F43" s="49">
        <v>2013</v>
      </c>
      <c r="G43" s="155"/>
      <c r="H43" s="49">
        <v>146.1</v>
      </c>
      <c r="I43" s="49">
        <v>151.8</v>
      </c>
      <c r="J43" s="49">
        <f>I43-H43</f>
        <v>5.700000000000017</v>
      </c>
      <c r="K43" s="49" t="s">
        <v>156</v>
      </c>
    </row>
    <row r="44" spans="1:11" ht="33.75">
      <c r="A44" s="51" t="s">
        <v>218</v>
      </c>
      <c r="B44" s="168"/>
      <c r="C44" s="155"/>
      <c r="D44" s="155"/>
      <c r="E44" s="155"/>
      <c r="F44" s="49">
        <v>2014</v>
      </c>
      <c r="G44" s="155"/>
      <c r="H44" s="49">
        <v>131.6</v>
      </c>
      <c r="I44" s="49">
        <v>145.8</v>
      </c>
      <c r="J44" s="49">
        <f>I44-H44</f>
        <v>14.200000000000017</v>
      </c>
      <c r="K44" s="53" t="s">
        <v>113</v>
      </c>
    </row>
    <row r="45" spans="1:11" ht="44.25" customHeight="1">
      <c r="A45" s="51" t="s">
        <v>219</v>
      </c>
      <c r="B45" s="168"/>
      <c r="C45" s="155"/>
      <c r="D45" s="155"/>
      <c r="E45" s="155"/>
      <c r="F45" s="49">
        <v>2015</v>
      </c>
      <c r="G45" s="155"/>
      <c r="H45" s="49">
        <v>137</v>
      </c>
      <c r="I45" s="49" t="s">
        <v>379</v>
      </c>
      <c r="J45" s="49">
        <f>137-136.9</f>
        <v>0.09999999999999432</v>
      </c>
      <c r="K45" s="49" t="s">
        <v>24</v>
      </c>
    </row>
    <row r="46" spans="1:11" ht="11.25">
      <c r="A46" s="51" t="s">
        <v>220</v>
      </c>
      <c r="B46" s="168"/>
      <c r="C46" s="155"/>
      <c r="D46" s="155"/>
      <c r="E46" s="155"/>
      <c r="F46" s="49">
        <v>2016</v>
      </c>
      <c r="G46" s="155"/>
      <c r="H46" s="49">
        <v>159.6</v>
      </c>
      <c r="I46" s="49"/>
      <c r="J46" s="49"/>
      <c r="K46" s="49"/>
    </row>
    <row r="47" spans="1:11" ht="11.25">
      <c r="A47" s="51" t="s">
        <v>221</v>
      </c>
      <c r="B47" s="168"/>
      <c r="C47" s="155"/>
      <c r="D47" s="155"/>
      <c r="E47" s="155"/>
      <c r="F47" s="49">
        <v>2017</v>
      </c>
      <c r="G47" s="155"/>
      <c r="H47" s="49">
        <v>200</v>
      </c>
      <c r="I47" s="49"/>
      <c r="J47" s="49"/>
      <c r="K47" s="49"/>
    </row>
    <row r="48" spans="1:11" ht="11.25">
      <c r="A48" s="51" t="s">
        <v>222</v>
      </c>
      <c r="B48" s="168"/>
      <c r="C48" s="155"/>
      <c r="D48" s="155"/>
      <c r="E48" s="155"/>
      <c r="F48" s="49">
        <v>2018</v>
      </c>
      <c r="G48" s="155"/>
      <c r="H48" s="49">
        <v>200</v>
      </c>
      <c r="I48" s="49"/>
      <c r="J48" s="49"/>
      <c r="K48" s="49"/>
    </row>
    <row r="49" spans="1:11" ht="11.25">
      <c r="A49" s="51" t="s">
        <v>92</v>
      </c>
      <c r="B49" s="160">
        <v>597</v>
      </c>
      <c r="C49" s="160" t="s">
        <v>65</v>
      </c>
      <c r="D49" s="160" t="s">
        <v>189</v>
      </c>
      <c r="E49" s="160" t="s">
        <v>237</v>
      </c>
      <c r="F49" s="49">
        <v>2012</v>
      </c>
      <c r="G49" s="160" t="s">
        <v>167</v>
      </c>
      <c r="H49" s="49">
        <v>29.3</v>
      </c>
      <c r="I49" s="49" t="s">
        <v>146</v>
      </c>
      <c r="J49" s="49"/>
      <c r="K49" s="49"/>
    </row>
    <row r="50" spans="1:11" ht="38.25" customHeight="1">
      <c r="A50" s="51" t="s">
        <v>246</v>
      </c>
      <c r="B50" s="161"/>
      <c r="C50" s="161"/>
      <c r="D50" s="161"/>
      <c r="E50" s="161"/>
      <c r="F50" s="49">
        <v>2013</v>
      </c>
      <c r="G50" s="161"/>
      <c r="H50" s="109">
        <v>29.8</v>
      </c>
      <c r="I50" s="49">
        <v>26.7</v>
      </c>
      <c r="J50" s="49">
        <f>H50-I50</f>
        <v>3.1000000000000014</v>
      </c>
      <c r="K50" s="49" t="s">
        <v>252</v>
      </c>
    </row>
    <row r="51" spans="1:11" ht="37.5" customHeight="1">
      <c r="A51" s="51" t="s">
        <v>223</v>
      </c>
      <c r="B51" s="161"/>
      <c r="C51" s="161"/>
      <c r="D51" s="161"/>
      <c r="E51" s="161"/>
      <c r="F51" s="49">
        <v>2014</v>
      </c>
      <c r="G51" s="161"/>
      <c r="H51" s="109">
        <v>30.3</v>
      </c>
      <c r="I51" s="49">
        <v>26.9</v>
      </c>
      <c r="J51" s="49">
        <f>H51-I51</f>
        <v>3.400000000000002</v>
      </c>
      <c r="K51" s="109" t="s">
        <v>253</v>
      </c>
    </row>
    <row r="52" spans="1:11" ht="11.25">
      <c r="A52" s="51" t="s">
        <v>224</v>
      </c>
      <c r="B52" s="161"/>
      <c r="C52" s="161"/>
      <c r="D52" s="161"/>
      <c r="E52" s="161"/>
      <c r="F52" s="49">
        <v>2015</v>
      </c>
      <c r="G52" s="161"/>
      <c r="H52" s="109">
        <v>30.9</v>
      </c>
      <c r="I52" s="49"/>
      <c r="J52" s="49"/>
      <c r="K52" s="49"/>
    </row>
    <row r="53" spans="1:11" ht="11.25">
      <c r="A53" s="51" t="s">
        <v>225</v>
      </c>
      <c r="B53" s="161"/>
      <c r="C53" s="161"/>
      <c r="D53" s="161"/>
      <c r="E53" s="161"/>
      <c r="F53" s="49">
        <v>2016</v>
      </c>
      <c r="G53" s="161"/>
      <c r="H53" s="109">
        <v>31.4</v>
      </c>
      <c r="I53" s="49"/>
      <c r="J53" s="49"/>
      <c r="K53" s="49"/>
    </row>
    <row r="54" spans="1:11" ht="11.25">
      <c r="A54" s="51" t="s">
        <v>247</v>
      </c>
      <c r="B54" s="161"/>
      <c r="C54" s="161"/>
      <c r="D54" s="161"/>
      <c r="E54" s="161"/>
      <c r="F54" s="49">
        <v>2017</v>
      </c>
      <c r="G54" s="161"/>
      <c r="H54" s="109">
        <v>31.9</v>
      </c>
      <c r="I54" s="49"/>
      <c r="J54" s="49"/>
      <c r="K54" s="49"/>
    </row>
    <row r="55" spans="1:11" ht="11.25">
      <c r="A55" s="51" t="s">
        <v>248</v>
      </c>
      <c r="B55" s="161"/>
      <c r="C55" s="161"/>
      <c r="D55" s="161"/>
      <c r="E55" s="161"/>
      <c r="F55" s="49">
        <v>2018</v>
      </c>
      <c r="G55" s="161"/>
      <c r="H55" s="109" t="s">
        <v>362</v>
      </c>
      <c r="I55" s="49"/>
      <c r="J55" s="49"/>
      <c r="K55" s="49"/>
    </row>
    <row r="56" spans="1:11" ht="11.25">
      <c r="A56" s="51" t="s">
        <v>249</v>
      </c>
      <c r="B56" s="161"/>
      <c r="C56" s="161"/>
      <c r="D56" s="161"/>
      <c r="E56" s="161"/>
      <c r="F56" s="49">
        <v>2019</v>
      </c>
      <c r="G56" s="161"/>
      <c r="H56" s="109">
        <v>32.9</v>
      </c>
      <c r="I56" s="49"/>
      <c r="J56" s="49"/>
      <c r="K56" s="49"/>
    </row>
    <row r="57" spans="1:11" ht="11.25">
      <c r="A57" s="51" t="s">
        <v>250</v>
      </c>
      <c r="B57" s="162"/>
      <c r="C57" s="162"/>
      <c r="D57" s="162"/>
      <c r="E57" s="162"/>
      <c r="F57" s="49">
        <v>2020</v>
      </c>
      <c r="G57" s="162"/>
      <c r="H57" s="49">
        <v>33.3</v>
      </c>
      <c r="I57" s="49"/>
      <c r="J57" s="49"/>
      <c r="K57" s="58"/>
    </row>
    <row r="58" spans="1:11" ht="12" customHeight="1">
      <c r="A58" s="51" t="s">
        <v>299</v>
      </c>
      <c r="B58" s="160">
        <v>597</v>
      </c>
      <c r="C58" s="160" t="s">
        <v>66</v>
      </c>
      <c r="D58" s="160" t="s">
        <v>189</v>
      </c>
      <c r="E58" s="160" t="s">
        <v>251</v>
      </c>
      <c r="F58" s="49">
        <v>2012</v>
      </c>
      <c r="G58" s="160" t="s">
        <v>165</v>
      </c>
      <c r="H58" s="49" t="s">
        <v>146</v>
      </c>
      <c r="I58" s="49" t="s">
        <v>255</v>
      </c>
      <c r="J58" s="49"/>
      <c r="K58" s="49"/>
    </row>
    <row r="59" spans="1:11" ht="11.25">
      <c r="A59" s="51" t="s">
        <v>298</v>
      </c>
      <c r="B59" s="161"/>
      <c r="C59" s="161"/>
      <c r="D59" s="161"/>
      <c r="E59" s="161"/>
      <c r="F59" s="57">
        <v>2013</v>
      </c>
      <c r="G59" s="161"/>
      <c r="H59" s="59">
        <v>50.3</v>
      </c>
      <c r="I59" s="49">
        <v>50.3</v>
      </c>
      <c r="J59" s="49"/>
      <c r="K59" s="49"/>
    </row>
    <row r="60" spans="1:11" ht="67.5">
      <c r="A60" s="51" t="s">
        <v>297</v>
      </c>
      <c r="B60" s="161"/>
      <c r="C60" s="161"/>
      <c r="D60" s="161"/>
      <c r="E60" s="161"/>
      <c r="F60" s="49">
        <v>2014</v>
      </c>
      <c r="G60" s="161"/>
      <c r="H60" s="59">
        <v>58</v>
      </c>
      <c r="I60" s="49">
        <v>58.5</v>
      </c>
      <c r="J60" s="59">
        <v>0.5</v>
      </c>
      <c r="K60" s="49" t="s">
        <v>115</v>
      </c>
    </row>
    <row r="61" spans="1:11" ht="45">
      <c r="A61" s="51" t="s">
        <v>296</v>
      </c>
      <c r="B61" s="161"/>
      <c r="C61" s="161"/>
      <c r="D61" s="161"/>
      <c r="E61" s="161"/>
      <c r="F61" s="49">
        <v>2015</v>
      </c>
      <c r="G61" s="161"/>
      <c r="H61" s="59">
        <v>58.5</v>
      </c>
      <c r="I61" s="49" t="s">
        <v>380</v>
      </c>
      <c r="J61" s="109">
        <f>58.5-57.4</f>
        <v>1.1000000000000014</v>
      </c>
      <c r="K61" s="109" t="s">
        <v>23</v>
      </c>
    </row>
    <row r="62" spans="1:11" ht="11.25">
      <c r="A62" s="51" t="s">
        <v>295</v>
      </c>
      <c r="B62" s="161"/>
      <c r="C62" s="161"/>
      <c r="D62" s="161"/>
      <c r="E62" s="161"/>
      <c r="F62" s="49">
        <v>2016</v>
      </c>
      <c r="G62" s="161"/>
      <c r="H62" s="59">
        <v>79</v>
      </c>
      <c r="I62" s="49"/>
      <c r="J62" s="49"/>
      <c r="K62" s="49"/>
    </row>
    <row r="63" spans="1:11" ht="11.25">
      <c r="A63" s="51" t="s">
        <v>294</v>
      </c>
      <c r="B63" s="161"/>
      <c r="C63" s="161"/>
      <c r="D63" s="161"/>
      <c r="E63" s="161"/>
      <c r="F63" s="49">
        <v>2017</v>
      </c>
      <c r="G63" s="161"/>
      <c r="H63" s="49">
        <v>89.5</v>
      </c>
      <c r="I63" s="49"/>
      <c r="J63" s="49"/>
      <c r="K63" s="49"/>
    </row>
    <row r="64" spans="1:11" ht="14.25" customHeight="1">
      <c r="A64" s="51" t="s">
        <v>293</v>
      </c>
      <c r="B64" s="162"/>
      <c r="C64" s="162"/>
      <c r="D64" s="162"/>
      <c r="E64" s="162"/>
      <c r="F64" s="49">
        <v>2018</v>
      </c>
      <c r="G64" s="162"/>
      <c r="H64" s="49">
        <v>100</v>
      </c>
      <c r="I64" s="49"/>
      <c r="J64" s="49"/>
      <c r="K64" s="49"/>
    </row>
    <row r="65" spans="1:11" ht="14.25" customHeight="1">
      <c r="A65" s="51" t="s">
        <v>292</v>
      </c>
      <c r="B65" s="152">
        <v>597</v>
      </c>
      <c r="C65" s="152" t="s">
        <v>67</v>
      </c>
      <c r="D65" s="152" t="s">
        <v>189</v>
      </c>
      <c r="E65" s="152" t="s">
        <v>26</v>
      </c>
      <c r="F65" s="49">
        <v>2012</v>
      </c>
      <c r="G65" s="152" t="s">
        <v>165</v>
      </c>
      <c r="H65" s="49" t="s">
        <v>146</v>
      </c>
      <c r="I65" s="49" t="s">
        <v>254</v>
      </c>
      <c r="J65" s="49"/>
      <c r="K65" s="49"/>
    </row>
    <row r="66" spans="1:11" ht="45">
      <c r="A66" s="51" t="s">
        <v>291</v>
      </c>
      <c r="B66" s="152"/>
      <c r="C66" s="152"/>
      <c r="D66" s="152"/>
      <c r="E66" s="152"/>
      <c r="F66" s="50">
        <v>2013</v>
      </c>
      <c r="G66" s="152"/>
      <c r="H66" s="50">
        <v>50.1</v>
      </c>
      <c r="I66" s="49">
        <v>48.3</v>
      </c>
      <c r="J66" s="50">
        <f>H66-I66</f>
        <v>1.8000000000000043</v>
      </c>
      <c r="K66" s="49" t="s">
        <v>150</v>
      </c>
    </row>
    <row r="67" spans="1:11" ht="45">
      <c r="A67" s="51" t="s">
        <v>290</v>
      </c>
      <c r="B67" s="152"/>
      <c r="C67" s="152"/>
      <c r="D67" s="152"/>
      <c r="E67" s="152"/>
      <c r="F67" s="50">
        <v>2014</v>
      </c>
      <c r="G67" s="152"/>
      <c r="H67" s="50">
        <v>51</v>
      </c>
      <c r="I67" s="49">
        <v>49.2</v>
      </c>
      <c r="J67" s="50">
        <f>H67-I67</f>
        <v>1.7999999999999972</v>
      </c>
      <c r="K67" s="49" t="s">
        <v>114</v>
      </c>
    </row>
    <row r="68" spans="1:11" ht="25.5" customHeight="1">
      <c r="A68" s="51" t="s">
        <v>289</v>
      </c>
      <c r="B68" s="152"/>
      <c r="C68" s="152"/>
      <c r="D68" s="152"/>
      <c r="E68" s="152"/>
      <c r="F68" s="50">
        <v>2015</v>
      </c>
      <c r="G68" s="152"/>
      <c r="H68" s="50">
        <v>52.4</v>
      </c>
      <c r="I68" s="49" t="s">
        <v>381</v>
      </c>
      <c r="J68" s="50">
        <f>52.4-49.9</f>
        <v>2.5</v>
      </c>
      <c r="K68" s="49" t="s">
        <v>257</v>
      </c>
    </row>
    <row r="69" spans="1:11" ht="11.25">
      <c r="A69" s="51" t="s">
        <v>288</v>
      </c>
      <c r="B69" s="152"/>
      <c r="C69" s="152"/>
      <c r="D69" s="152"/>
      <c r="E69" s="152"/>
      <c r="F69" s="50">
        <v>2016</v>
      </c>
      <c r="G69" s="152"/>
      <c r="H69" s="50">
        <v>70.5</v>
      </c>
      <c r="I69" s="49"/>
      <c r="J69" s="50"/>
      <c r="K69" s="49"/>
    </row>
    <row r="70" spans="1:11" ht="11.25">
      <c r="A70" s="51" t="s">
        <v>287</v>
      </c>
      <c r="B70" s="152"/>
      <c r="C70" s="152"/>
      <c r="D70" s="152"/>
      <c r="E70" s="152"/>
      <c r="F70" s="50">
        <v>2017</v>
      </c>
      <c r="G70" s="152"/>
      <c r="H70" s="50">
        <v>100</v>
      </c>
      <c r="I70" s="49"/>
      <c r="J70" s="50"/>
      <c r="K70" s="49"/>
    </row>
    <row r="71" spans="1:11" ht="11.25">
      <c r="A71" s="51" t="s">
        <v>286</v>
      </c>
      <c r="B71" s="152"/>
      <c r="C71" s="152"/>
      <c r="D71" s="152"/>
      <c r="E71" s="152"/>
      <c r="F71" s="50">
        <v>2018</v>
      </c>
      <c r="G71" s="152"/>
      <c r="H71" s="50">
        <v>100</v>
      </c>
      <c r="I71" s="49"/>
      <c r="J71" s="50"/>
      <c r="K71" s="49"/>
    </row>
    <row r="72" spans="1:11" ht="15" customHeight="1">
      <c r="A72" s="51" t="s">
        <v>285</v>
      </c>
      <c r="B72" s="152">
        <v>597</v>
      </c>
      <c r="C72" s="152" t="s">
        <v>37</v>
      </c>
      <c r="D72" s="152" t="s">
        <v>189</v>
      </c>
      <c r="E72" s="152" t="s">
        <v>26</v>
      </c>
      <c r="F72" s="50">
        <v>2012</v>
      </c>
      <c r="G72" s="152" t="s">
        <v>165</v>
      </c>
      <c r="H72" s="50" t="s">
        <v>146</v>
      </c>
      <c r="I72" s="49" t="s">
        <v>256</v>
      </c>
      <c r="J72" s="50"/>
      <c r="K72" s="49"/>
    </row>
    <row r="73" spans="1:11" ht="26.25" customHeight="1">
      <c r="A73" s="51" t="s">
        <v>284</v>
      </c>
      <c r="B73" s="152"/>
      <c r="C73" s="152"/>
      <c r="D73" s="152"/>
      <c r="E73" s="152"/>
      <c r="F73" s="50">
        <v>2013</v>
      </c>
      <c r="G73" s="152"/>
      <c r="H73" s="50">
        <v>78.9</v>
      </c>
      <c r="I73" s="49">
        <v>83.4</v>
      </c>
      <c r="J73" s="50">
        <f>I73-H73</f>
        <v>4.5</v>
      </c>
      <c r="K73" s="49" t="s">
        <v>157</v>
      </c>
    </row>
    <row r="74" spans="1:11" ht="22.5">
      <c r="A74" s="51" t="s">
        <v>283</v>
      </c>
      <c r="B74" s="152"/>
      <c r="C74" s="152"/>
      <c r="D74" s="152"/>
      <c r="E74" s="152"/>
      <c r="F74" s="50">
        <v>2014</v>
      </c>
      <c r="G74" s="152"/>
      <c r="H74" s="50">
        <v>76.2</v>
      </c>
      <c r="I74" s="50">
        <v>81.8</v>
      </c>
      <c r="J74" s="50">
        <f>I74-H74</f>
        <v>5.599999999999994</v>
      </c>
      <c r="K74" s="50" t="s">
        <v>259</v>
      </c>
    </row>
    <row r="75" spans="1:11" ht="24" customHeight="1">
      <c r="A75" s="51" t="s">
        <v>282</v>
      </c>
      <c r="B75" s="152"/>
      <c r="C75" s="152"/>
      <c r="D75" s="152"/>
      <c r="E75" s="152"/>
      <c r="F75" s="50">
        <v>2015</v>
      </c>
      <c r="G75" s="152"/>
      <c r="H75" s="50">
        <v>79.3</v>
      </c>
      <c r="I75" s="49" t="s">
        <v>382</v>
      </c>
      <c r="J75" s="50">
        <f>79.3-78.5</f>
        <v>0.7999999999999972</v>
      </c>
      <c r="K75" s="49" t="s">
        <v>258</v>
      </c>
    </row>
    <row r="76" spans="1:11" ht="11.25">
      <c r="A76" s="51" t="s">
        <v>281</v>
      </c>
      <c r="B76" s="152"/>
      <c r="C76" s="152"/>
      <c r="D76" s="152"/>
      <c r="E76" s="152"/>
      <c r="F76" s="50">
        <v>2016</v>
      </c>
      <c r="G76" s="152"/>
      <c r="H76" s="50">
        <v>86.3</v>
      </c>
      <c r="I76" s="49"/>
      <c r="J76" s="50"/>
      <c r="K76" s="49"/>
    </row>
    <row r="77" spans="1:11" ht="11.25">
      <c r="A77" s="51" t="s">
        <v>280</v>
      </c>
      <c r="B77" s="152"/>
      <c r="C77" s="152"/>
      <c r="D77" s="152"/>
      <c r="E77" s="152"/>
      <c r="F77" s="50">
        <v>2017</v>
      </c>
      <c r="G77" s="152"/>
      <c r="H77" s="50">
        <v>100</v>
      </c>
      <c r="I77" s="49"/>
      <c r="J77" s="50"/>
      <c r="K77" s="49"/>
    </row>
    <row r="78" spans="1:11" ht="11.25">
      <c r="A78" s="51" t="s">
        <v>279</v>
      </c>
      <c r="B78" s="152"/>
      <c r="C78" s="152"/>
      <c r="D78" s="152"/>
      <c r="E78" s="152"/>
      <c r="F78" s="50">
        <v>2018</v>
      </c>
      <c r="G78" s="152"/>
      <c r="H78" s="50">
        <v>100</v>
      </c>
      <c r="I78" s="49"/>
      <c r="J78" s="50"/>
      <c r="K78" s="49"/>
    </row>
    <row r="79" spans="1:11" ht="13.5" customHeight="1">
      <c r="A79" s="51" t="s">
        <v>278</v>
      </c>
      <c r="B79" s="168">
        <v>597</v>
      </c>
      <c r="C79" s="172" t="s">
        <v>68</v>
      </c>
      <c r="D79" s="155" t="s">
        <v>188</v>
      </c>
      <c r="E79" s="155" t="s">
        <v>251</v>
      </c>
      <c r="F79" s="50">
        <v>2012</v>
      </c>
      <c r="G79" s="155" t="s">
        <v>168</v>
      </c>
      <c r="H79" s="50">
        <v>160</v>
      </c>
      <c r="I79" s="49" t="s">
        <v>262</v>
      </c>
      <c r="J79" s="50"/>
      <c r="K79" s="49"/>
    </row>
    <row r="80" spans="1:11" ht="12" customHeight="1">
      <c r="A80" s="51" t="s">
        <v>277</v>
      </c>
      <c r="B80" s="168"/>
      <c r="C80" s="172"/>
      <c r="D80" s="155"/>
      <c r="E80" s="155"/>
      <c r="F80" s="49">
        <v>2013</v>
      </c>
      <c r="G80" s="155"/>
      <c r="H80" s="60">
        <v>164</v>
      </c>
      <c r="I80" s="65" t="s">
        <v>261</v>
      </c>
      <c r="J80" s="60"/>
      <c r="K80" s="60"/>
    </row>
    <row r="81" spans="1:11" ht="12.75" customHeight="1">
      <c r="A81" s="51" t="s">
        <v>276</v>
      </c>
      <c r="B81" s="168"/>
      <c r="C81" s="172"/>
      <c r="D81" s="155"/>
      <c r="E81" s="155"/>
      <c r="F81" s="49">
        <v>2014</v>
      </c>
      <c r="G81" s="155"/>
      <c r="H81" s="49">
        <v>170</v>
      </c>
      <c r="I81" s="50" t="s">
        <v>260</v>
      </c>
      <c r="J81" s="50"/>
      <c r="K81" s="49"/>
    </row>
    <row r="82" spans="1:11" ht="13.5" customHeight="1">
      <c r="A82" s="51" t="s">
        <v>275</v>
      </c>
      <c r="B82" s="168"/>
      <c r="C82" s="172"/>
      <c r="D82" s="155"/>
      <c r="E82" s="155"/>
      <c r="F82" s="49">
        <v>2015</v>
      </c>
      <c r="G82" s="155"/>
      <c r="H82" s="49">
        <v>170</v>
      </c>
      <c r="I82" s="49" t="s">
        <v>260</v>
      </c>
      <c r="J82" s="49"/>
      <c r="K82" s="61"/>
    </row>
    <row r="83" spans="1:11" ht="14.25" customHeight="1">
      <c r="A83" s="64" t="s">
        <v>274</v>
      </c>
      <c r="B83" s="155">
        <v>597</v>
      </c>
      <c r="C83" s="155" t="s">
        <v>327</v>
      </c>
      <c r="D83" s="155" t="s">
        <v>189</v>
      </c>
      <c r="E83" s="155" t="s">
        <v>242</v>
      </c>
      <c r="F83" s="49">
        <v>2012</v>
      </c>
      <c r="G83" s="152" t="s">
        <v>166</v>
      </c>
      <c r="H83" s="49" t="s">
        <v>146</v>
      </c>
      <c r="I83" s="49"/>
      <c r="J83" s="49"/>
      <c r="K83" s="61"/>
    </row>
    <row r="84" spans="1:11" ht="22.5">
      <c r="A84" s="64" t="s">
        <v>215</v>
      </c>
      <c r="B84" s="155"/>
      <c r="C84" s="155"/>
      <c r="D84" s="155"/>
      <c r="E84" s="155"/>
      <c r="F84" s="49">
        <v>2013</v>
      </c>
      <c r="G84" s="152"/>
      <c r="H84" s="60">
        <v>10</v>
      </c>
      <c r="I84" s="62" t="s">
        <v>329</v>
      </c>
      <c r="J84" s="60">
        <f>19.3-10</f>
        <v>9.3</v>
      </c>
      <c r="K84" s="63" t="s">
        <v>158</v>
      </c>
    </row>
    <row r="85" spans="1:11" ht="22.5">
      <c r="A85" s="51" t="s">
        <v>273</v>
      </c>
      <c r="B85" s="155"/>
      <c r="C85" s="155"/>
      <c r="D85" s="155"/>
      <c r="E85" s="155"/>
      <c r="F85" s="49">
        <v>2014</v>
      </c>
      <c r="G85" s="152"/>
      <c r="H85" s="49">
        <v>20</v>
      </c>
      <c r="I85" s="50" t="s">
        <v>330</v>
      </c>
      <c r="J85" s="49">
        <f>48.2-20</f>
        <v>28.200000000000003</v>
      </c>
      <c r="K85" s="63" t="s">
        <v>118</v>
      </c>
    </row>
    <row r="86" spans="1:11" ht="22.5" customHeight="1">
      <c r="A86" s="51" t="s">
        <v>272</v>
      </c>
      <c r="B86" s="155"/>
      <c r="C86" s="155"/>
      <c r="D86" s="155"/>
      <c r="E86" s="155"/>
      <c r="F86" s="49">
        <v>2015</v>
      </c>
      <c r="G86" s="152"/>
      <c r="H86" s="49">
        <v>40</v>
      </c>
      <c r="I86" s="112" t="s">
        <v>384</v>
      </c>
      <c r="J86" s="112">
        <v>196</v>
      </c>
      <c r="K86" s="112" t="s">
        <v>386</v>
      </c>
    </row>
    <row r="87" spans="1:11" ht="11.25">
      <c r="A87" s="51" t="s">
        <v>271</v>
      </c>
      <c r="B87" s="155"/>
      <c r="C87" s="155"/>
      <c r="D87" s="155"/>
      <c r="E87" s="155"/>
      <c r="F87" s="49">
        <v>2016</v>
      </c>
      <c r="G87" s="152"/>
      <c r="H87" s="49">
        <v>60</v>
      </c>
      <c r="I87" s="49"/>
      <c r="J87" s="49"/>
      <c r="K87" s="54"/>
    </row>
    <row r="88" spans="1:11" ht="11.25">
      <c r="A88" s="51" t="s">
        <v>270</v>
      </c>
      <c r="B88" s="155"/>
      <c r="C88" s="155"/>
      <c r="D88" s="155"/>
      <c r="E88" s="155"/>
      <c r="F88" s="49">
        <v>2017</v>
      </c>
      <c r="G88" s="152"/>
      <c r="H88" s="49">
        <v>80</v>
      </c>
      <c r="I88" s="49"/>
      <c r="J88" s="49"/>
      <c r="K88" s="54"/>
    </row>
    <row r="89" spans="1:11" ht="11.25">
      <c r="A89" s="51" t="s">
        <v>334</v>
      </c>
      <c r="B89" s="155"/>
      <c r="C89" s="155"/>
      <c r="D89" s="155"/>
      <c r="E89" s="155"/>
      <c r="F89" s="49">
        <v>2018</v>
      </c>
      <c r="G89" s="152"/>
      <c r="H89" s="49">
        <v>100</v>
      </c>
      <c r="I89" s="49"/>
      <c r="J89" s="49"/>
      <c r="K89" s="54"/>
    </row>
    <row r="90" spans="1:11" ht="12.75" customHeight="1">
      <c r="A90" s="51" t="s">
        <v>269</v>
      </c>
      <c r="B90" s="155">
        <v>597</v>
      </c>
      <c r="C90" s="155" t="s">
        <v>213</v>
      </c>
      <c r="D90" s="155" t="s">
        <v>189</v>
      </c>
      <c r="E90" s="155" t="s">
        <v>242</v>
      </c>
      <c r="F90" s="49">
        <v>2012</v>
      </c>
      <c r="G90" s="152" t="s">
        <v>169</v>
      </c>
      <c r="H90" s="109">
        <v>1</v>
      </c>
      <c r="I90" s="49" t="s">
        <v>331</v>
      </c>
      <c r="J90" s="49"/>
      <c r="K90" s="54"/>
    </row>
    <row r="91" spans="1:11" ht="11.25">
      <c r="A91" s="51" t="s">
        <v>264</v>
      </c>
      <c r="B91" s="155"/>
      <c r="C91" s="155"/>
      <c r="D91" s="155"/>
      <c r="E91" s="155"/>
      <c r="F91" s="49">
        <v>2013</v>
      </c>
      <c r="G91" s="152"/>
      <c r="H91" s="110">
        <v>1</v>
      </c>
      <c r="I91" s="62" t="s">
        <v>331</v>
      </c>
      <c r="J91" s="60"/>
      <c r="K91" s="63"/>
    </row>
    <row r="92" spans="1:11" ht="11.25">
      <c r="A92" s="51" t="s">
        <v>265</v>
      </c>
      <c r="B92" s="155"/>
      <c r="C92" s="155"/>
      <c r="D92" s="155"/>
      <c r="E92" s="155"/>
      <c r="F92" s="49">
        <v>2014</v>
      </c>
      <c r="G92" s="152"/>
      <c r="H92" s="49">
        <v>2</v>
      </c>
      <c r="I92" s="50" t="s">
        <v>332</v>
      </c>
      <c r="J92" s="49"/>
      <c r="K92" s="49"/>
    </row>
    <row r="93" spans="1:11" ht="11.25">
      <c r="A93" s="51" t="s">
        <v>226</v>
      </c>
      <c r="B93" s="155"/>
      <c r="C93" s="155"/>
      <c r="D93" s="155"/>
      <c r="E93" s="155"/>
      <c r="F93" s="49">
        <v>2015</v>
      </c>
      <c r="G93" s="152"/>
      <c r="H93" s="49">
        <v>5</v>
      </c>
      <c r="I93" s="112" t="s">
        <v>385</v>
      </c>
      <c r="J93" s="112">
        <v>2.5</v>
      </c>
      <c r="K93" s="112"/>
    </row>
    <row r="94" spans="1:11" ht="11.25">
      <c r="A94" s="51" t="s">
        <v>266</v>
      </c>
      <c r="B94" s="155"/>
      <c r="C94" s="155"/>
      <c r="D94" s="155"/>
      <c r="E94" s="155"/>
      <c r="F94" s="49">
        <v>2016</v>
      </c>
      <c r="G94" s="152"/>
      <c r="H94" s="49">
        <v>6</v>
      </c>
      <c r="I94" s="49"/>
      <c r="J94" s="49"/>
      <c r="K94" s="49"/>
    </row>
    <row r="95" spans="1:11" ht="11.25">
      <c r="A95" s="51" t="s">
        <v>267</v>
      </c>
      <c r="B95" s="155"/>
      <c r="C95" s="155"/>
      <c r="D95" s="155"/>
      <c r="E95" s="155"/>
      <c r="F95" s="49">
        <v>2017</v>
      </c>
      <c r="G95" s="152"/>
      <c r="H95" s="49">
        <v>7</v>
      </c>
      <c r="I95" s="49"/>
      <c r="J95" s="49"/>
      <c r="K95" s="49"/>
    </row>
    <row r="96" spans="1:11" ht="11.25">
      <c r="A96" s="51" t="s">
        <v>268</v>
      </c>
      <c r="B96" s="155"/>
      <c r="C96" s="155"/>
      <c r="D96" s="155"/>
      <c r="E96" s="155"/>
      <c r="F96" s="49">
        <v>2018</v>
      </c>
      <c r="G96" s="152"/>
      <c r="H96" s="49">
        <v>8</v>
      </c>
      <c r="I96" s="49"/>
      <c r="J96" s="49"/>
      <c r="K96" s="49"/>
    </row>
    <row r="97" spans="1:11" ht="11.25">
      <c r="A97" s="8"/>
      <c r="B97" s="9"/>
      <c r="C97" s="9"/>
      <c r="D97" s="9"/>
      <c r="E97" s="9"/>
      <c r="F97" s="9"/>
      <c r="G97" s="10"/>
      <c r="H97" s="9"/>
      <c r="I97" s="9"/>
      <c r="J97" s="9"/>
      <c r="K97" s="9"/>
    </row>
    <row r="98" spans="1:11" ht="11.25">
      <c r="A98" s="154"/>
      <c r="B98" s="154"/>
      <c r="C98" s="154"/>
      <c r="D98" s="154"/>
      <c r="E98" s="154"/>
      <c r="F98" s="154"/>
      <c r="G98" s="154"/>
      <c r="H98" s="154"/>
      <c r="I98" s="154"/>
      <c r="J98" s="154"/>
      <c r="K98" s="154"/>
    </row>
    <row r="99" spans="1:11" ht="11.25">
      <c r="A99" s="154" t="s">
        <v>239</v>
      </c>
      <c r="B99" s="154"/>
      <c r="C99" s="154"/>
      <c r="D99" s="154"/>
      <c r="E99" s="154"/>
      <c r="F99" s="154"/>
      <c r="G99" s="154"/>
      <c r="H99" s="154"/>
      <c r="I99" s="154"/>
      <c r="J99" s="154"/>
      <c r="K99" s="154"/>
    </row>
    <row r="100" spans="1:11" ht="12.75" customHeight="1">
      <c r="A100" s="153" t="s">
        <v>263</v>
      </c>
      <c r="B100" s="153"/>
      <c r="C100" s="153"/>
      <c r="D100" s="153"/>
      <c r="E100" s="153"/>
      <c r="F100" s="153"/>
      <c r="G100" s="153"/>
      <c r="H100" s="153"/>
      <c r="I100" s="153"/>
      <c r="J100" s="153"/>
      <c r="K100" s="153"/>
    </row>
    <row r="101" spans="1:11" ht="24" customHeight="1">
      <c r="A101" s="151" t="s">
        <v>328</v>
      </c>
      <c r="B101" s="151"/>
      <c r="C101" s="151"/>
      <c r="D101" s="151"/>
      <c r="E101" s="151"/>
      <c r="F101" s="151"/>
      <c r="G101" s="151"/>
      <c r="H101" s="151"/>
      <c r="I101" s="151"/>
      <c r="J101" s="151"/>
      <c r="K101" s="151"/>
    </row>
    <row r="102" spans="1:11" ht="11.25">
      <c r="A102" s="12"/>
      <c r="B102" s="12"/>
      <c r="C102" s="12"/>
      <c r="D102" s="12"/>
      <c r="E102" s="12"/>
      <c r="F102" s="12"/>
      <c r="G102" s="12"/>
      <c r="H102" s="12"/>
      <c r="I102" s="12"/>
      <c r="J102" s="12"/>
      <c r="K102" s="12"/>
    </row>
    <row r="103" spans="1:11" ht="11.25">
      <c r="A103" s="13"/>
      <c r="B103" s="14"/>
      <c r="C103" s="15"/>
      <c r="D103" s="15"/>
      <c r="E103" s="15"/>
      <c r="F103" s="15"/>
      <c r="G103" s="15"/>
      <c r="H103" s="15"/>
      <c r="I103" s="15"/>
      <c r="J103" s="12"/>
      <c r="K103" s="12"/>
    </row>
    <row r="104" spans="1:11" ht="11.25">
      <c r="A104" s="16"/>
      <c r="B104" s="17"/>
      <c r="C104" s="15"/>
      <c r="D104" s="15"/>
      <c r="E104" s="18"/>
      <c r="F104" s="14"/>
      <c r="G104" s="14"/>
      <c r="H104" s="18"/>
      <c r="I104" s="15"/>
      <c r="J104" s="12"/>
      <c r="K104" s="19"/>
    </row>
    <row r="105" spans="1:11" ht="11.25">
      <c r="A105" s="15"/>
      <c r="B105" s="14"/>
      <c r="C105" s="14"/>
      <c r="D105" s="14"/>
      <c r="E105" s="20"/>
      <c r="F105" s="20"/>
      <c r="G105" s="20"/>
      <c r="H105" s="14"/>
      <c r="J105" s="12"/>
      <c r="K105" s="21"/>
    </row>
    <row r="106" spans="1:11" ht="11.25">
      <c r="A106" s="11"/>
      <c r="B106" s="22"/>
      <c r="C106" s="22"/>
      <c r="D106" s="22"/>
      <c r="E106" s="22"/>
      <c r="F106" s="22"/>
      <c r="G106" s="22"/>
      <c r="H106" s="22"/>
      <c r="I106" s="22"/>
      <c r="J106" s="22"/>
      <c r="K106" s="22"/>
    </row>
    <row r="107" ht="17.25" customHeight="1"/>
  </sheetData>
  <sheetProtection/>
  <mergeCells count="80">
    <mergeCell ref="C79:C82"/>
    <mergeCell ref="B79:B82"/>
    <mergeCell ref="D79:D82"/>
    <mergeCell ref="C65:C71"/>
    <mergeCell ref="D65:D71"/>
    <mergeCell ref="D58:D64"/>
    <mergeCell ref="B65:B71"/>
    <mergeCell ref="G42:G48"/>
    <mergeCell ref="G58:G64"/>
    <mergeCell ref="E58:E64"/>
    <mergeCell ref="B42:B48"/>
    <mergeCell ref="B58:B64"/>
    <mergeCell ref="D42:D48"/>
    <mergeCell ref="E42:E48"/>
    <mergeCell ref="C42:C48"/>
    <mergeCell ref="C58:C64"/>
    <mergeCell ref="G7:G13"/>
    <mergeCell ref="G4:J4"/>
    <mergeCell ref="G14:G20"/>
    <mergeCell ref="G79:G82"/>
    <mergeCell ref="G49:G57"/>
    <mergeCell ref="E49:E57"/>
    <mergeCell ref="G72:G78"/>
    <mergeCell ref="E79:E82"/>
    <mergeCell ref="G65:G71"/>
    <mergeCell ref="E65:E71"/>
    <mergeCell ref="C28:C34"/>
    <mergeCell ref="C14:C20"/>
    <mergeCell ref="B21:B27"/>
    <mergeCell ref="C21:C27"/>
    <mergeCell ref="E7:E13"/>
    <mergeCell ref="E4:E5"/>
    <mergeCell ref="D35:D41"/>
    <mergeCell ref="E35:E41"/>
    <mergeCell ref="G35:G41"/>
    <mergeCell ref="B7:B13"/>
    <mergeCell ref="E28:E34"/>
    <mergeCell ref="B49:B57"/>
    <mergeCell ref="C49:C57"/>
    <mergeCell ref="D49:D57"/>
    <mergeCell ref="B35:B41"/>
    <mergeCell ref="C35:C41"/>
    <mergeCell ref="A2:K2"/>
    <mergeCell ref="G21:G27"/>
    <mergeCell ref="C4:C5"/>
    <mergeCell ref="C7:C13"/>
    <mergeCell ref="D28:D34"/>
    <mergeCell ref="E14:E20"/>
    <mergeCell ref="B28:B34"/>
    <mergeCell ref="D21:D27"/>
    <mergeCell ref="E21:E27"/>
    <mergeCell ref="D7:D13"/>
    <mergeCell ref="F1:G1"/>
    <mergeCell ref="G29:G34"/>
    <mergeCell ref="A3:K3"/>
    <mergeCell ref="A4:A5"/>
    <mergeCell ref="D14:D20"/>
    <mergeCell ref="K4:K5"/>
    <mergeCell ref="F4:F5"/>
    <mergeCell ref="B14:B20"/>
    <mergeCell ref="B4:B5"/>
    <mergeCell ref="D4:D5"/>
    <mergeCell ref="B83:B89"/>
    <mergeCell ref="B90:B96"/>
    <mergeCell ref="E83:E89"/>
    <mergeCell ref="C83:C89"/>
    <mergeCell ref="C90:C96"/>
    <mergeCell ref="D90:D96"/>
    <mergeCell ref="E90:E96"/>
    <mergeCell ref="D83:D89"/>
    <mergeCell ref="A101:K101"/>
    <mergeCell ref="B72:B78"/>
    <mergeCell ref="C72:C78"/>
    <mergeCell ref="D72:D78"/>
    <mergeCell ref="E72:E78"/>
    <mergeCell ref="G83:G89"/>
    <mergeCell ref="A100:K100"/>
    <mergeCell ref="A99:K99"/>
    <mergeCell ref="G90:G96"/>
    <mergeCell ref="A98:K98"/>
  </mergeCells>
  <printOptions/>
  <pageMargins left="0.3937007874015748" right="0.3937007874015748" top="0.7874015748031497" bottom="0.7874015748031497" header="0.31496062992125984" footer="0.31496062992125984"/>
  <pageSetup horizontalDpi="600" verticalDpi="600" orientation="landscape" paperSize="9" scale="75" r:id="rId3"/>
  <headerFooter>
    <oddHeader>&amp;CИнформация за декабрь 2015</oddHeader>
    <oddFooter>&amp;LФорма таблицы согласована: 
Директор департамента контроля за реализацией Указов Президента РФ экспертно-аналитического управления администрации Губернатора Ульяновской области&amp;R_______________ С.Л.Прозоров</oddFooter>
  </headerFooter>
  <rowBreaks count="3" manualBreakCount="3">
    <brk id="27" max="255" man="1"/>
    <brk id="48" max="255" man="1"/>
    <brk id="78" max="10" man="1"/>
  </rowBreaks>
  <legacyDrawing r:id="rId2"/>
</worksheet>
</file>

<file path=xl/worksheets/sheet2.xml><?xml version="1.0" encoding="utf-8"?>
<worksheet xmlns="http://schemas.openxmlformats.org/spreadsheetml/2006/main" xmlns:r="http://schemas.openxmlformats.org/officeDocument/2006/relationships">
  <dimension ref="A1:M97"/>
  <sheetViews>
    <sheetView tabSelected="1" view="pageBreakPreview" zoomScale="90" zoomScaleNormal="90" zoomScaleSheetLayoutView="90" zoomScalePageLayoutView="0" workbookViewId="0" topLeftCell="A1">
      <pane ySplit="6" topLeftCell="A7" activePane="bottomLeft" state="frozen"/>
      <selection pane="topLeft" activeCell="A1" sqref="A1"/>
      <selection pane="bottomLeft" activeCell="D31" sqref="D31"/>
    </sheetView>
  </sheetViews>
  <sheetFormatPr defaultColWidth="9.140625" defaultRowHeight="15"/>
  <cols>
    <col min="1" max="1" width="5.421875" style="23" customWidth="1"/>
    <col min="2" max="2" width="33.8515625" style="24" customWidth="1"/>
    <col min="3" max="3" width="23.57421875" style="24" customWidth="1"/>
    <col min="4" max="4" width="56.421875" style="24" customWidth="1"/>
    <col min="5" max="5" width="11.00390625" style="24" customWidth="1"/>
    <col min="6" max="6" width="10.140625" style="24" customWidth="1"/>
    <col min="7" max="7" width="10.57421875" style="26" customWidth="1"/>
    <col min="8" max="8" width="8.00390625" style="24" customWidth="1"/>
    <col min="9" max="9" width="9.28125" style="24" customWidth="1"/>
    <col min="10" max="10" width="8.57421875" style="24" customWidth="1"/>
    <col min="11" max="11" width="20.00390625" style="24" customWidth="1"/>
    <col min="12" max="12" width="9.140625" style="24" customWidth="1"/>
    <col min="13" max="13" width="45.57421875" style="24" customWidth="1"/>
    <col min="14" max="16384" width="9.140625" style="24" customWidth="1"/>
  </cols>
  <sheetData>
    <row r="1" spans="4:11" ht="12.75">
      <c r="D1" s="25"/>
      <c r="K1" s="66" t="s">
        <v>335</v>
      </c>
    </row>
    <row r="2" spans="1:11" ht="12.75">
      <c r="A2" s="173" t="s">
        <v>373</v>
      </c>
      <c r="B2" s="174"/>
      <c r="C2" s="174"/>
      <c r="D2" s="174"/>
      <c r="E2" s="174"/>
      <c r="F2" s="174"/>
      <c r="G2" s="174"/>
      <c r="H2" s="174"/>
      <c r="I2" s="174"/>
      <c r="J2" s="174"/>
      <c r="K2" s="174"/>
    </row>
    <row r="3" spans="1:11" ht="12.75">
      <c r="A3" s="176" t="s">
        <v>201</v>
      </c>
      <c r="B3" s="176"/>
      <c r="C3" s="176"/>
      <c r="D3" s="176"/>
      <c r="E3" s="176"/>
      <c r="F3" s="176"/>
      <c r="G3" s="176"/>
      <c r="H3" s="176"/>
      <c r="I3" s="176"/>
      <c r="J3" s="176"/>
      <c r="K3" s="176"/>
    </row>
    <row r="4" spans="1:11" ht="21.75" customHeight="1">
      <c r="A4" s="177" t="s">
        <v>179</v>
      </c>
      <c r="B4" s="179" t="s">
        <v>227</v>
      </c>
      <c r="C4" s="179" t="s">
        <v>62</v>
      </c>
      <c r="D4" s="179" t="s">
        <v>228</v>
      </c>
      <c r="E4" s="179" t="s">
        <v>229</v>
      </c>
      <c r="F4" s="179" t="s">
        <v>230</v>
      </c>
      <c r="G4" s="179" t="s">
        <v>231</v>
      </c>
      <c r="H4" s="179"/>
      <c r="I4" s="179"/>
      <c r="J4" s="179"/>
      <c r="K4" s="27" t="s">
        <v>205</v>
      </c>
    </row>
    <row r="5" spans="1:11" ht="56.25">
      <c r="A5" s="178"/>
      <c r="B5" s="179"/>
      <c r="C5" s="179"/>
      <c r="D5" s="179"/>
      <c r="E5" s="179"/>
      <c r="F5" s="179"/>
      <c r="G5" s="28" t="s">
        <v>147</v>
      </c>
      <c r="H5" s="27" t="s">
        <v>207</v>
      </c>
      <c r="I5" s="27" t="s">
        <v>208</v>
      </c>
      <c r="J5" s="27" t="s">
        <v>209</v>
      </c>
      <c r="K5" s="29"/>
    </row>
    <row r="6" spans="1:11" ht="11.25">
      <c r="A6" s="30">
        <v>1</v>
      </c>
      <c r="B6" s="27">
        <v>2</v>
      </c>
      <c r="C6" s="27">
        <v>3</v>
      </c>
      <c r="D6" s="27">
        <v>4</v>
      </c>
      <c r="E6" s="27">
        <v>5</v>
      </c>
      <c r="F6" s="27">
        <v>6</v>
      </c>
      <c r="G6" s="28">
        <v>7</v>
      </c>
      <c r="H6" s="27">
        <v>8</v>
      </c>
      <c r="I6" s="27">
        <v>9</v>
      </c>
      <c r="J6" s="27">
        <v>10</v>
      </c>
      <c r="K6" s="27">
        <v>11</v>
      </c>
    </row>
    <row r="7" spans="1:11" ht="11.25">
      <c r="A7" s="175" t="s">
        <v>232</v>
      </c>
      <c r="B7" s="175"/>
      <c r="C7" s="175"/>
      <c r="D7" s="175"/>
      <c r="E7" s="175"/>
      <c r="F7" s="175"/>
      <c r="G7" s="175"/>
      <c r="H7" s="175"/>
      <c r="I7" s="175"/>
      <c r="J7" s="175"/>
      <c r="K7" s="175"/>
    </row>
    <row r="8" spans="1:11" ht="11.25">
      <c r="A8" s="175" t="s">
        <v>0</v>
      </c>
      <c r="B8" s="175"/>
      <c r="C8" s="175"/>
      <c r="D8" s="175"/>
      <c r="E8" s="175"/>
      <c r="F8" s="175"/>
      <c r="G8" s="175"/>
      <c r="H8" s="175"/>
      <c r="I8" s="175"/>
      <c r="J8" s="175"/>
      <c r="K8" s="175"/>
    </row>
    <row r="9" spans="1:11" ht="81.75" customHeight="1">
      <c r="A9" s="30" t="s">
        <v>77</v>
      </c>
      <c r="B9" s="31" t="s">
        <v>148</v>
      </c>
      <c r="C9" s="31" t="s">
        <v>149</v>
      </c>
      <c r="D9" s="31" t="s">
        <v>445</v>
      </c>
      <c r="E9" s="32">
        <v>41274</v>
      </c>
      <c r="F9" s="32">
        <v>41274</v>
      </c>
      <c r="G9" s="5">
        <v>2012</v>
      </c>
      <c r="H9" s="5"/>
      <c r="I9" s="5"/>
      <c r="J9" s="5"/>
      <c r="K9" s="5" t="s">
        <v>32</v>
      </c>
    </row>
    <row r="10" spans="1:11" ht="69.75" customHeight="1">
      <c r="A10" s="30" t="s">
        <v>78</v>
      </c>
      <c r="B10" s="31" t="s">
        <v>199</v>
      </c>
      <c r="C10" s="31" t="s">
        <v>336</v>
      </c>
      <c r="D10" s="33" t="s">
        <v>407</v>
      </c>
      <c r="E10" s="32">
        <v>41639</v>
      </c>
      <c r="F10" s="34">
        <v>41639</v>
      </c>
      <c r="G10" s="7">
        <v>2013</v>
      </c>
      <c r="H10" s="7"/>
      <c r="I10" s="7"/>
      <c r="J10" s="7"/>
      <c r="K10" s="5" t="s">
        <v>32</v>
      </c>
    </row>
    <row r="11" spans="1:11" ht="56.25" customHeight="1">
      <c r="A11" s="35" t="s">
        <v>79</v>
      </c>
      <c r="B11" s="31" t="s">
        <v>199</v>
      </c>
      <c r="C11" s="31" t="s">
        <v>339</v>
      </c>
      <c r="D11" s="36" t="s">
        <v>337</v>
      </c>
      <c r="E11" s="34">
        <v>42004</v>
      </c>
      <c r="F11" s="34">
        <v>42004</v>
      </c>
      <c r="G11" s="37" t="s">
        <v>121</v>
      </c>
      <c r="H11" s="38"/>
      <c r="I11" s="38"/>
      <c r="J11" s="38"/>
      <c r="K11" s="5" t="s">
        <v>32</v>
      </c>
    </row>
    <row r="12" spans="1:13" ht="93.75" customHeight="1">
      <c r="A12" s="67" t="s">
        <v>80</v>
      </c>
      <c r="B12" s="47" t="s">
        <v>199</v>
      </c>
      <c r="C12" s="45" t="s">
        <v>338</v>
      </c>
      <c r="D12" s="48" t="s">
        <v>406</v>
      </c>
      <c r="E12" s="68">
        <v>42369</v>
      </c>
      <c r="F12" s="68"/>
      <c r="G12" s="51" t="s">
        <v>372</v>
      </c>
      <c r="H12" s="69"/>
      <c r="I12" s="69"/>
      <c r="J12" s="69"/>
      <c r="K12" s="49" t="s">
        <v>32</v>
      </c>
      <c r="M12" s="44"/>
    </row>
    <row r="13" spans="1:11" ht="78.75">
      <c r="A13" s="67" t="s">
        <v>408</v>
      </c>
      <c r="B13" s="131" t="s">
        <v>409</v>
      </c>
      <c r="C13" s="45" t="s">
        <v>435</v>
      </c>
      <c r="D13" s="48" t="s">
        <v>410</v>
      </c>
      <c r="E13" s="68">
        <v>42735</v>
      </c>
      <c r="F13" s="68"/>
      <c r="G13" s="51" t="s">
        <v>411</v>
      </c>
      <c r="H13" s="69"/>
      <c r="I13" s="69"/>
      <c r="J13" s="69"/>
      <c r="K13" s="129" t="s">
        <v>436</v>
      </c>
    </row>
    <row r="14" spans="1:11" ht="11.25">
      <c r="A14" s="192" t="s">
        <v>33</v>
      </c>
      <c r="B14" s="193"/>
      <c r="C14" s="193"/>
      <c r="D14" s="193"/>
      <c r="E14" s="193"/>
      <c r="F14" s="193"/>
      <c r="G14" s="193"/>
      <c r="H14" s="193"/>
      <c r="I14" s="193"/>
      <c r="J14" s="193"/>
      <c r="K14" s="194"/>
    </row>
    <row r="15" spans="1:11" ht="116.25" customHeight="1">
      <c r="A15" s="70" t="s">
        <v>81</v>
      </c>
      <c r="B15" s="45" t="s">
        <v>132</v>
      </c>
      <c r="C15" s="47" t="s">
        <v>133</v>
      </c>
      <c r="D15" s="47" t="s">
        <v>446</v>
      </c>
      <c r="E15" s="68">
        <v>41274</v>
      </c>
      <c r="F15" s="68">
        <v>41274</v>
      </c>
      <c r="G15" s="51" t="s">
        <v>135</v>
      </c>
      <c r="H15" s="49">
        <v>2414.4</v>
      </c>
      <c r="I15" s="49">
        <v>2414.4</v>
      </c>
      <c r="J15" s="49"/>
      <c r="K15" s="49"/>
    </row>
    <row r="16" spans="1:11" ht="112.5">
      <c r="A16" s="70" t="s">
        <v>42</v>
      </c>
      <c r="B16" s="45" t="s">
        <v>152</v>
      </c>
      <c r="C16" s="47" t="s">
        <v>159</v>
      </c>
      <c r="D16" s="47" t="s">
        <v>340</v>
      </c>
      <c r="E16" s="68">
        <v>41639</v>
      </c>
      <c r="F16" s="68">
        <v>41639</v>
      </c>
      <c r="G16" s="51" t="s">
        <v>2</v>
      </c>
      <c r="H16" s="49">
        <v>3059.6</v>
      </c>
      <c r="I16" s="49">
        <v>3059.6</v>
      </c>
      <c r="J16" s="49"/>
      <c r="K16" s="49"/>
    </row>
    <row r="17" spans="1:11" ht="140.25" customHeight="1">
      <c r="A17" s="70" t="s">
        <v>43</v>
      </c>
      <c r="B17" s="47" t="s">
        <v>16</v>
      </c>
      <c r="C17" s="47" t="s">
        <v>153</v>
      </c>
      <c r="D17" s="46" t="s">
        <v>341</v>
      </c>
      <c r="E17" s="71">
        <v>42004</v>
      </c>
      <c r="F17" s="72">
        <v>42004</v>
      </c>
      <c r="G17" s="73" t="s">
        <v>121</v>
      </c>
      <c r="H17" s="52">
        <v>3228.4</v>
      </c>
      <c r="I17" s="52">
        <v>3228.4</v>
      </c>
      <c r="J17" s="52"/>
      <c r="K17" s="74"/>
    </row>
    <row r="18" spans="1:11" ht="112.5">
      <c r="A18" s="70" t="s">
        <v>136</v>
      </c>
      <c r="B18" s="47" t="s">
        <v>342</v>
      </c>
      <c r="C18" s="47" t="s">
        <v>153</v>
      </c>
      <c r="D18" s="46" t="s">
        <v>398</v>
      </c>
      <c r="E18" s="119">
        <v>42369</v>
      </c>
      <c r="F18" s="76">
        <v>42369</v>
      </c>
      <c r="G18" s="73" t="s">
        <v>372</v>
      </c>
      <c r="H18" s="52">
        <v>912.7</v>
      </c>
      <c r="I18" s="52">
        <v>912.7</v>
      </c>
      <c r="J18" s="52"/>
      <c r="K18" s="74"/>
    </row>
    <row r="19" spans="1:11" ht="139.5" customHeight="1">
      <c r="A19" s="27" t="s">
        <v>319</v>
      </c>
      <c r="B19" s="134" t="s">
        <v>16</v>
      </c>
      <c r="C19" s="127" t="s">
        <v>153</v>
      </c>
      <c r="D19" s="147" t="s">
        <v>447</v>
      </c>
      <c r="E19" s="141">
        <v>42735</v>
      </c>
      <c r="F19" s="27"/>
      <c r="G19" s="141">
        <v>42400</v>
      </c>
      <c r="H19" s="129">
        <v>757</v>
      </c>
      <c r="I19" s="129"/>
      <c r="J19" s="29"/>
      <c r="K19" s="146"/>
    </row>
    <row r="20" spans="1:11" ht="11.25">
      <c r="A20" s="190" t="s">
        <v>161</v>
      </c>
      <c r="B20" s="190"/>
      <c r="C20" s="190"/>
      <c r="D20" s="190"/>
      <c r="E20" s="190"/>
      <c r="F20" s="190"/>
      <c r="G20" s="190"/>
      <c r="H20" s="190"/>
      <c r="I20" s="190"/>
      <c r="J20" s="190"/>
      <c r="K20" s="190"/>
    </row>
    <row r="21" spans="1:11" ht="135">
      <c r="A21" s="77" t="s">
        <v>82</v>
      </c>
      <c r="B21" s="50" t="s">
        <v>132</v>
      </c>
      <c r="C21" s="47" t="s">
        <v>106</v>
      </c>
      <c r="D21" s="47" t="s">
        <v>343</v>
      </c>
      <c r="E21" s="75">
        <v>41274</v>
      </c>
      <c r="F21" s="75">
        <v>41274</v>
      </c>
      <c r="G21" s="52">
        <v>2012</v>
      </c>
      <c r="H21" s="52">
        <v>780.4</v>
      </c>
      <c r="I21" s="52">
        <v>780.4</v>
      </c>
      <c r="J21" s="78"/>
      <c r="K21" s="78"/>
    </row>
    <row r="22" spans="1:11" ht="112.5">
      <c r="A22" s="77" t="s">
        <v>107</v>
      </c>
      <c r="B22" s="45" t="s">
        <v>152</v>
      </c>
      <c r="C22" s="47" t="s">
        <v>170</v>
      </c>
      <c r="D22" s="79" t="s">
        <v>344</v>
      </c>
      <c r="E22" s="71">
        <v>41639</v>
      </c>
      <c r="F22" s="71">
        <v>41639</v>
      </c>
      <c r="G22" s="80" t="s">
        <v>2</v>
      </c>
      <c r="H22" s="78">
        <v>1158.9</v>
      </c>
      <c r="I22" s="78">
        <v>1158.9</v>
      </c>
      <c r="J22" s="78"/>
      <c r="K22" s="78"/>
    </row>
    <row r="23" spans="1:11" ht="157.5">
      <c r="A23" s="77" t="s">
        <v>137</v>
      </c>
      <c r="B23" s="47" t="s">
        <v>16</v>
      </c>
      <c r="C23" s="47" t="s">
        <v>173</v>
      </c>
      <c r="D23" s="47" t="s">
        <v>345</v>
      </c>
      <c r="E23" s="71">
        <v>42004</v>
      </c>
      <c r="F23" s="75">
        <v>42004</v>
      </c>
      <c r="G23" s="80" t="s">
        <v>121</v>
      </c>
      <c r="H23" s="78">
        <v>1461.5</v>
      </c>
      <c r="I23" s="81">
        <v>1461.5</v>
      </c>
      <c r="J23" s="78"/>
      <c r="K23" s="47"/>
    </row>
    <row r="24" spans="1:11" ht="112.5">
      <c r="A24" s="82" t="s">
        <v>83</v>
      </c>
      <c r="B24" s="47" t="s">
        <v>342</v>
      </c>
      <c r="C24" s="47" t="s">
        <v>173</v>
      </c>
      <c r="D24" s="46" t="s">
        <v>399</v>
      </c>
      <c r="E24" s="119">
        <v>42369</v>
      </c>
      <c r="F24" s="119">
        <v>42369</v>
      </c>
      <c r="G24" s="120" t="s">
        <v>372</v>
      </c>
      <c r="H24" s="121">
        <v>567.6</v>
      </c>
      <c r="I24" s="81">
        <v>576.6</v>
      </c>
      <c r="J24" s="52"/>
      <c r="K24" s="47"/>
    </row>
    <row r="25" spans="1:11" ht="105" customHeight="1">
      <c r="A25" s="27" t="s">
        <v>313</v>
      </c>
      <c r="B25" s="134" t="s">
        <v>437</v>
      </c>
      <c r="C25" s="127" t="s">
        <v>173</v>
      </c>
      <c r="D25" s="46" t="s">
        <v>448</v>
      </c>
      <c r="E25" s="119">
        <v>42735</v>
      </c>
      <c r="F25" s="29"/>
      <c r="G25" s="120" t="s">
        <v>411</v>
      </c>
      <c r="H25" s="129">
        <v>733.8</v>
      </c>
      <c r="I25" s="54"/>
      <c r="J25" s="29"/>
      <c r="K25" s="146"/>
    </row>
    <row r="26" spans="1:11" ht="11.25">
      <c r="A26" s="191" t="s">
        <v>138</v>
      </c>
      <c r="B26" s="191"/>
      <c r="C26" s="191"/>
      <c r="D26" s="191"/>
      <c r="E26" s="191"/>
      <c r="F26" s="191"/>
      <c r="G26" s="191"/>
      <c r="H26" s="191"/>
      <c r="I26" s="191"/>
      <c r="J26" s="191"/>
      <c r="K26" s="191"/>
    </row>
    <row r="27" spans="1:11" ht="115.5" customHeight="1">
      <c r="A27" s="77" t="s">
        <v>84</v>
      </c>
      <c r="B27" s="45" t="s">
        <v>132</v>
      </c>
      <c r="C27" s="47" t="s">
        <v>108</v>
      </c>
      <c r="D27" s="83" t="s">
        <v>346</v>
      </c>
      <c r="E27" s="75">
        <v>41274</v>
      </c>
      <c r="F27" s="75">
        <v>41274</v>
      </c>
      <c r="G27" s="80" t="s">
        <v>135</v>
      </c>
      <c r="H27" s="52">
        <v>228.4</v>
      </c>
      <c r="I27" s="52">
        <v>228.4</v>
      </c>
      <c r="J27" s="52"/>
      <c r="K27" s="52"/>
    </row>
    <row r="28" spans="1:11" ht="138.75" customHeight="1">
      <c r="A28" s="77" t="s">
        <v>44</v>
      </c>
      <c r="B28" s="79" t="s">
        <v>171</v>
      </c>
      <c r="C28" s="47" t="s">
        <v>172</v>
      </c>
      <c r="D28" s="84" t="s">
        <v>347</v>
      </c>
      <c r="E28" s="71">
        <v>41639</v>
      </c>
      <c r="F28" s="71">
        <v>41639</v>
      </c>
      <c r="G28" s="80" t="s">
        <v>2</v>
      </c>
      <c r="H28" s="78">
        <v>320.6</v>
      </c>
      <c r="I28" s="78">
        <v>320.6</v>
      </c>
      <c r="J28" s="78"/>
      <c r="K28" s="78"/>
    </row>
    <row r="29" spans="1:11" ht="139.5" customHeight="1">
      <c r="A29" s="77" t="s">
        <v>45</v>
      </c>
      <c r="B29" s="47" t="s">
        <v>16</v>
      </c>
      <c r="C29" s="47" t="s">
        <v>172</v>
      </c>
      <c r="D29" s="85" t="s">
        <v>348</v>
      </c>
      <c r="E29" s="71">
        <v>42004</v>
      </c>
      <c r="F29" s="76">
        <v>42004</v>
      </c>
      <c r="G29" s="80" t="s">
        <v>121</v>
      </c>
      <c r="H29" s="52">
        <v>283</v>
      </c>
      <c r="I29" s="52">
        <v>283</v>
      </c>
      <c r="J29" s="52"/>
      <c r="K29" s="78"/>
    </row>
    <row r="30" spans="1:11" ht="138.75" customHeight="1">
      <c r="A30" s="82" t="s">
        <v>85</v>
      </c>
      <c r="B30" s="47" t="s">
        <v>342</v>
      </c>
      <c r="C30" s="47" t="s">
        <v>172</v>
      </c>
      <c r="D30" s="46" t="s">
        <v>400</v>
      </c>
      <c r="E30" s="119">
        <v>42369</v>
      </c>
      <c r="F30" s="76">
        <v>42369</v>
      </c>
      <c r="G30" s="120" t="s">
        <v>372</v>
      </c>
      <c r="H30" s="52">
        <v>320.4</v>
      </c>
      <c r="I30" s="52">
        <v>320.4</v>
      </c>
      <c r="J30" s="52"/>
      <c r="K30" s="52"/>
    </row>
    <row r="31" spans="1:11" ht="136.5" customHeight="1">
      <c r="A31" s="27" t="s">
        <v>308</v>
      </c>
      <c r="B31" s="134" t="s">
        <v>437</v>
      </c>
      <c r="C31" s="127" t="s">
        <v>172</v>
      </c>
      <c r="D31" s="46" t="s">
        <v>439</v>
      </c>
      <c r="E31" s="141">
        <v>42735</v>
      </c>
      <c r="F31" s="27"/>
      <c r="G31" s="141">
        <v>42400</v>
      </c>
      <c r="H31" s="27">
        <v>285.8</v>
      </c>
      <c r="I31" s="29"/>
      <c r="J31" s="29"/>
      <c r="K31" s="29"/>
    </row>
    <row r="32" spans="1:11" ht="15" customHeight="1">
      <c r="A32" s="189" t="s">
        <v>191</v>
      </c>
      <c r="B32" s="189"/>
      <c r="C32" s="189"/>
      <c r="D32" s="189"/>
      <c r="E32" s="189"/>
      <c r="F32" s="189"/>
      <c r="G32" s="189"/>
      <c r="H32" s="189"/>
      <c r="I32" s="189"/>
      <c r="J32" s="189"/>
      <c r="K32" s="189"/>
    </row>
    <row r="33" spans="1:11" ht="70.5" customHeight="1">
      <c r="A33" s="70" t="s">
        <v>86</v>
      </c>
      <c r="B33" s="47" t="s">
        <v>127</v>
      </c>
      <c r="C33" s="47" t="s">
        <v>17</v>
      </c>
      <c r="D33" s="47" t="s">
        <v>349</v>
      </c>
      <c r="E33" s="68">
        <v>41274</v>
      </c>
      <c r="F33" s="68">
        <v>41274</v>
      </c>
      <c r="G33" s="49">
        <v>2012</v>
      </c>
      <c r="H33" s="49">
        <v>102.3</v>
      </c>
      <c r="I33" s="49">
        <v>102.3</v>
      </c>
      <c r="J33" s="49"/>
      <c r="K33" s="49"/>
    </row>
    <row r="34" spans="1:11" ht="69.75" customHeight="1">
      <c r="A34" s="70" t="s">
        <v>46</v>
      </c>
      <c r="B34" s="47" t="s">
        <v>187</v>
      </c>
      <c r="C34" s="47" t="s">
        <v>110</v>
      </c>
      <c r="D34" s="45" t="s">
        <v>35</v>
      </c>
      <c r="E34" s="68">
        <v>41639</v>
      </c>
      <c r="F34" s="86">
        <v>41639</v>
      </c>
      <c r="G34" s="49">
        <v>2013</v>
      </c>
      <c r="H34" s="49">
        <v>650.9</v>
      </c>
      <c r="I34" s="49">
        <v>650.9</v>
      </c>
      <c r="J34" s="49"/>
      <c r="K34" s="49"/>
    </row>
    <row r="35" spans="1:11" ht="137.25" customHeight="1">
      <c r="A35" s="70" t="s">
        <v>87</v>
      </c>
      <c r="B35" s="47" t="s">
        <v>351</v>
      </c>
      <c r="C35" s="47" t="s">
        <v>109</v>
      </c>
      <c r="D35" s="45" t="s">
        <v>34</v>
      </c>
      <c r="E35" s="68">
        <v>42004</v>
      </c>
      <c r="F35" s="86">
        <v>42004</v>
      </c>
      <c r="G35" s="51" t="s">
        <v>121</v>
      </c>
      <c r="H35" s="49">
        <v>755.4</v>
      </c>
      <c r="I35" s="49">
        <v>755.4</v>
      </c>
      <c r="J35" s="49"/>
      <c r="K35" s="49"/>
    </row>
    <row r="36" spans="1:11" ht="69.75" customHeight="1">
      <c r="A36" s="70" t="s">
        <v>217</v>
      </c>
      <c r="B36" s="47" t="s">
        <v>350</v>
      </c>
      <c r="C36" s="108" t="s">
        <v>361</v>
      </c>
      <c r="D36" s="45" t="s">
        <v>387</v>
      </c>
      <c r="E36" s="68">
        <v>42369</v>
      </c>
      <c r="F36" s="86">
        <v>42369</v>
      </c>
      <c r="G36" s="51" t="s">
        <v>372</v>
      </c>
      <c r="H36" s="49">
        <v>761.4</v>
      </c>
      <c r="I36" s="49">
        <v>761.4</v>
      </c>
      <c r="J36" s="49"/>
      <c r="K36" s="49"/>
    </row>
    <row r="37" spans="1:11" ht="69" customHeight="1">
      <c r="A37" s="133" t="s">
        <v>303</v>
      </c>
      <c r="B37" s="131" t="s">
        <v>350</v>
      </c>
      <c r="C37" s="108" t="s">
        <v>438</v>
      </c>
      <c r="D37" s="45" t="s">
        <v>440</v>
      </c>
      <c r="E37" s="68">
        <v>42735</v>
      </c>
      <c r="F37" s="86"/>
      <c r="G37" s="51" t="s">
        <v>411</v>
      </c>
      <c r="H37" s="129"/>
      <c r="I37" s="129"/>
      <c r="J37" s="129"/>
      <c r="K37" s="129"/>
    </row>
    <row r="38" spans="1:11" ht="22.5" customHeight="1">
      <c r="A38" s="189" t="s">
        <v>111</v>
      </c>
      <c r="B38" s="189"/>
      <c r="C38" s="189"/>
      <c r="D38" s="189"/>
      <c r="E38" s="189"/>
      <c r="F38" s="189"/>
      <c r="G38" s="189"/>
      <c r="H38" s="189"/>
      <c r="I38" s="189"/>
      <c r="J38" s="189"/>
      <c r="K38" s="189"/>
    </row>
    <row r="39" spans="1:11" ht="92.25" customHeight="1">
      <c r="A39" s="70" t="s">
        <v>88</v>
      </c>
      <c r="B39" s="47" t="s">
        <v>134</v>
      </c>
      <c r="C39" s="47" t="s">
        <v>21</v>
      </c>
      <c r="D39" s="47" t="s">
        <v>353</v>
      </c>
      <c r="E39" s="68">
        <v>41274</v>
      </c>
      <c r="F39" s="68">
        <v>41274</v>
      </c>
      <c r="G39" s="49">
        <v>2012</v>
      </c>
      <c r="H39" s="49">
        <v>210.3</v>
      </c>
      <c r="I39" s="49">
        <v>210.3</v>
      </c>
      <c r="J39" s="49"/>
      <c r="K39" s="49"/>
    </row>
    <row r="40" spans="1:11" ht="152.25" customHeight="1">
      <c r="A40" s="70" t="s">
        <v>89</v>
      </c>
      <c r="B40" s="87" t="s">
        <v>352</v>
      </c>
      <c r="C40" s="47" t="s">
        <v>154</v>
      </c>
      <c r="D40" s="45" t="s">
        <v>449</v>
      </c>
      <c r="E40" s="86">
        <v>41639</v>
      </c>
      <c r="F40" s="86">
        <v>41639</v>
      </c>
      <c r="G40" s="50">
        <v>2013</v>
      </c>
      <c r="H40" s="50">
        <v>190.102</v>
      </c>
      <c r="I40" s="50">
        <v>190.102</v>
      </c>
      <c r="J40" s="88"/>
      <c r="K40" s="49"/>
    </row>
    <row r="41" spans="1:11" ht="152.25" customHeight="1">
      <c r="A41" s="70" t="s">
        <v>90</v>
      </c>
      <c r="B41" s="87" t="s">
        <v>112</v>
      </c>
      <c r="C41" s="47" t="s">
        <v>155</v>
      </c>
      <c r="D41" s="47" t="s">
        <v>354</v>
      </c>
      <c r="E41" s="89">
        <v>42004</v>
      </c>
      <c r="F41" s="89">
        <v>42004</v>
      </c>
      <c r="G41" s="90">
        <v>2014</v>
      </c>
      <c r="H41" s="91">
        <v>192.325</v>
      </c>
      <c r="I41" s="91">
        <v>192.325</v>
      </c>
      <c r="J41" s="49"/>
      <c r="K41" s="49"/>
    </row>
    <row r="42" spans="1:11" ht="150" customHeight="1">
      <c r="A42" s="70" t="s">
        <v>91</v>
      </c>
      <c r="B42" s="87" t="s">
        <v>352</v>
      </c>
      <c r="C42" s="47" t="s">
        <v>58</v>
      </c>
      <c r="D42" s="45" t="s">
        <v>388</v>
      </c>
      <c r="E42" s="92">
        <v>42369</v>
      </c>
      <c r="F42" s="92">
        <v>42369</v>
      </c>
      <c r="G42" s="93" t="s">
        <v>372</v>
      </c>
      <c r="H42" s="94">
        <v>83.203</v>
      </c>
      <c r="I42" s="94">
        <v>83.203</v>
      </c>
      <c r="J42" s="95"/>
      <c r="K42" s="95"/>
    </row>
    <row r="43" spans="1:11" ht="150.75" customHeight="1" thickBot="1">
      <c r="A43" s="35" t="s">
        <v>428</v>
      </c>
      <c r="B43" s="87" t="s">
        <v>430</v>
      </c>
      <c r="C43" s="127" t="s">
        <v>429</v>
      </c>
      <c r="D43" s="143" t="s">
        <v>441</v>
      </c>
      <c r="E43" s="89">
        <v>42735</v>
      </c>
      <c r="F43" s="89"/>
      <c r="G43" s="90" t="s">
        <v>411</v>
      </c>
      <c r="H43" s="142">
        <v>201.114</v>
      </c>
      <c r="I43" s="142"/>
      <c r="J43" s="7"/>
      <c r="K43" s="7"/>
    </row>
    <row r="44" spans="1:11" ht="11.25">
      <c r="A44" s="189" t="s">
        <v>1</v>
      </c>
      <c r="B44" s="189"/>
      <c r="C44" s="189"/>
      <c r="D44" s="189"/>
      <c r="E44" s="189"/>
      <c r="F44" s="189"/>
      <c r="G44" s="189"/>
      <c r="H44" s="189"/>
      <c r="I44" s="189"/>
      <c r="J44" s="189"/>
      <c r="K44" s="189"/>
    </row>
    <row r="45" spans="1:11" ht="71.25" customHeight="1">
      <c r="A45" s="70" t="s">
        <v>92</v>
      </c>
      <c r="B45" s="47" t="s">
        <v>151</v>
      </c>
      <c r="C45" s="47" t="s">
        <v>18</v>
      </c>
      <c r="D45" s="47" t="s">
        <v>14</v>
      </c>
      <c r="E45" s="68">
        <v>41274</v>
      </c>
      <c r="F45" s="68">
        <v>41274</v>
      </c>
      <c r="G45" s="49">
        <v>2012</v>
      </c>
      <c r="H45" s="49">
        <v>14.9</v>
      </c>
      <c r="I45" s="49">
        <v>14.9</v>
      </c>
      <c r="J45" s="49"/>
      <c r="K45" s="49"/>
    </row>
    <row r="46" spans="1:11" s="39" customFormat="1" ht="72" customHeight="1">
      <c r="A46" s="70" t="s">
        <v>93</v>
      </c>
      <c r="B46" s="47" t="s">
        <v>151</v>
      </c>
      <c r="C46" s="47" t="s">
        <v>18</v>
      </c>
      <c r="D46" s="45" t="s">
        <v>15</v>
      </c>
      <c r="E46" s="68">
        <v>41639</v>
      </c>
      <c r="F46" s="68">
        <v>41639</v>
      </c>
      <c r="G46" s="68" t="s">
        <v>2</v>
      </c>
      <c r="H46" s="96">
        <v>18732</v>
      </c>
      <c r="I46" s="96">
        <v>18732</v>
      </c>
      <c r="J46" s="97"/>
      <c r="K46" s="97"/>
    </row>
    <row r="47" spans="1:11" s="39" customFormat="1" ht="81.75" customHeight="1">
      <c r="A47" s="70" t="s">
        <v>223</v>
      </c>
      <c r="B47" s="47" t="s">
        <v>184</v>
      </c>
      <c r="C47" s="47" t="s">
        <v>18</v>
      </c>
      <c r="D47" s="47" t="s">
        <v>19</v>
      </c>
      <c r="E47" s="68">
        <v>42004</v>
      </c>
      <c r="F47" s="68">
        <v>42004</v>
      </c>
      <c r="G47" s="51">
        <v>2014</v>
      </c>
      <c r="H47" s="96">
        <v>17579.9</v>
      </c>
      <c r="I47" s="96">
        <v>17580</v>
      </c>
      <c r="J47" s="97"/>
      <c r="K47" s="97"/>
    </row>
    <row r="48" spans="1:11" s="39" customFormat="1" ht="41.25" customHeight="1">
      <c r="A48" s="195" t="s">
        <v>223</v>
      </c>
      <c r="B48" s="172" t="s">
        <v>103</v>
      </c>
      <c r="C48" s="56" t="s">
        <v>185</v>
      </c>
      <c r="D48" s="98" t="s">
        <v>180</v>
      </c>
      <c r="E48" s="99">
        <v>42004</v>
      </c>
      <c r="F48" s="99">
        <v>42004</v>
      </c>
      <c r="G48" s="100" t="s">
        <v>121</v>
      </c>
      <c r="H48" s="56">
        <v>18183.4</v>
      </c>
      <c r="I48" s="56">
        <v>18183.4</v>
      </c>
      <c r="J48" s="101"/>
      <c r="K48" s="101"/>
    </row>
    <row r="49" spans="1:11" s="39" customFormat="1" ht="67.5">
      <c r="A49" s="195"/>
      <c r="B49" s="172"/>
      <c r="C49" s="47" t="s">
        <v>182</v>
      </c>
      <c r="D49" s="50" t="s">
        <v>183</v>
      </c>
      <c r="E49" s="68">
        <v>42004</v>
      </c>
      <c r="F49" s="68">
        <v>42004</v>
      </c>
      <c r="G49" s="51" t="s">
        <v>121</v>
      </c>
      <c r="H49" s="49">
        <v>0</v>
      </c>
      <c r="I49" s="49">
        <v>0</v>
      </c>
      <c r="J49" s="49"/>
      <c r="K49" s="49" t="s">
        <v>32</v>
      </c>
    </row>
    <row r="50" spans="1:11" s="39" customFormat="1" ht="45">
      <c r="A50" s="195"/>
      <c r="B50" s="172"/>
      <c r="C50" s="47" t="s">
        <v>181</v>
      </c>
      <c r="D50" s="50" t="s">
        <v>9</v>
      </c>
      <c r="E50" s="68">
        <v>42004</v>
      </c>
      <c r="F50" s="68">
        <v>42004</v>
      </c>
      <c r="G50" s="51" t="s">
        <v>121</v>
      </c>
      <c r="H50" s="49">
        <v>4485.5</v>
      </c>
      <c r="I50" s="49">
        <v>4485.5</v>
      </c>
      <c r="J50" s="49"/>
      <c r="K50" s="55"/>
    </row>
    <row r="51" spans="1:11" s="39" customFormat="1" ht="45">
      <c r="A51" s="183" t="s">
        <v>224</v>
      </c>
      <c r="B51" s="185" t="s">
        <v>383</v>
      </c>
      <c r="C51" s="185" t="s">
        <v>18</v>
      </c>
      <c r="D51" s="136" t="s">
        <v>412</v>
      </c>
      <c r="E51" s="99">
        <v>42369</v>
      </c>
      <c r="F51" s="99">
        <v>42369</v>
      </c>
      <c r="G51" s="137" t="s">
        <v>413</v>
      </c>
      <c r="H51" s="100" t="s">
        <v>414</v>
      </c>
      <c r="I51" s="130">
        <v>3353.4</v>
      </c>
      <c r="J51" s="130">
        <v>11.3</v>
      </c>
      <c r="K51" s="100"/>
    </row>
    <row r="52" spans="1:11" s="39" customFormat="1" ht="56.25">
      <c r="A52" s="184"/>
      <c r="B52" s="186"/>
      <c r="C52" s="187"/>
      <c r="D52" s="138" t="s">
        <v>415</v>
      </c>
      <c r="E52" s="68">
        <v>42369</v>
      </c>
      <c r="F52" s="68">
        <v>42369</v>
      </c>
      <c r="G52" s="64" t="s">
        <v>413</v>
      </c>
      <c r="H52" s="51" t="s">
        <v>416</v>
      </c>
      <c r="I52" s="129">
        <v>593</v>
      </c>
      <c r="J52" s="129">
        <v>0.1</v>
      </c>
      <c r="K52" s="51"/>
    </row>
    <row r="53" spans="1:11" ht="22.5">
      <c r="A53" s="184"/>
      <c r="B53" s="186"/>
      <c r="C53" s="188"/>
      <c r="D53" s="139" t="s">
        <v>417</v>
      </c>
      <c r="E53" s="51" t="s">
        <v>11</v>
      </c>
      <c r="F53" s="64" t="s">
        <v>418</v>
      </c>
      <c r="G53" s="64" t="s">
        <v>413</v>
      </c>
      <c r="H53" s="51" t="s">
        <v>419</v>
      </c>
      <c r="I53" s="51" t="s">
        <v>419</v>
      </c>
      <c r="J53" s="51" t="s">
        <v>368</v>
      </c>
      <c r="K53" s="51" t="s">
        <v>10</v>
      </c>
    </row>
    <row r="54" spans="1:11" ht="236.25">
      <c r="A54" s="184"/>
      <c r="B54" s="186"/>
      <c r="C54" s="116" t="s">
        <v>363</v>
      </c>
      <c r="D54" s="127" t="s">
        <v>404</v>
      </c>
      <c r="E54" s="34">
        <v>42369</v>
      </c>
      <c r="F54" s="34">
        <v>42369</v>
      </c>
      <c r="G54" s="37" t="s">
        <v>372</v>
      </c>
      <c r="H54" s="37" t="s">
        <v>405</v>
      </c>
      <c r="I54" s="7">
        <v>15.6</v>
      </c>
      <c r="J54" s="7">
        <v>0</v>
      </c>
      <c r="K54" s="51"/>
    </row>
    <row r="55" spans="1:11" ht="149.25" customHeight="1">
      <c r="A55" s="184"/>
      <c r="B55" s="122"/>
      <c r="C55" s="117" t="s">
        <v>364</v>
      </c>
      <c r="D55" s="125" t="s">
        <v>365</v>
      </c>
      <c r="E55" s="34">
        <v>42156</v>
      </c>
      <c r="F55" s="34">
        <v>42156</v>
      </c>
      <c r="G55" s="37" t="s">
        <v>372</v>
      </c>
      <c r="H55" s="126" t="s">
        <v>366</v>
      </c>
      <c r="I55" s="7">
        <v>3</v>
      </c>
      <c r="J55" s="7">
        <v>0</v>
      </c>
      <c r="K55" s="51"/>
    </row>
    <row r="56" spans="1:11" ht="81.75" customHeight="1">
      <c r="A56" s="184"/>
      <c r="B56" s="122"/>
      <c r="C56" s="117" t="s">
        <v>367</v>
      </c>
      <c r="D56" s="48" t="s">
        <v>403</v>
      </c>
      <c r="E56" s="34">
        <v>42309</v>
      </c>
      <c r="F56" s="34">
        <v>42335</v>
      </c>
      <c r="G56" s="37" t="s">
        <v>372</v>
      </c>
      <c r="H56" s="124" t="s">
        <v>368</v>
      </c>
      <c r="I56" s="7">
        <v>0</v>
      </c>
      <c r="J56" s="7">
        <v>0</v>
      </c>
      <c r="K56" s="51"/>
    </row>
    <row r="57" spans="1:11" ht="46.5" customHeight="1">
      <c r="A57" s="184"/>
      <c r="B57" s="122"/>
      <c r="C57" s="132" t="s">
        <v>369</v>
      </c>
      <c r="D57" s="132" t="s">
        <v>401</v>
      </c>
      <c r="E57" s="123" t="s">
        <v>371</v>
      </c>
      <c r="F57" s="100" t="s">
        <v>402</v>
      </c>
      <c r="G57" s="148">
        <v>2015</v>
      </c>
      <c r="H57" s="135">
        <v>0.45</v>
      </c>
      <c r="I57" s="100" t="s">
        <v>370</v>
      </c>
      <c r="J57" s="100" t="s">
        <v>368</v>
      </c>
      <c r="K57" s="149"/>
    </row>
    <row r="58" spans="1:11" ht="105" customHeight="1">
      <c r="A58" s="150" t="s">
        <v>225</v>
      </c>
      <c r="B58" s="131" t="s">
        <v>450</v>
      </c>
      <c r="C58" s="131" t="s">
        <v>451</v>
      </c>
      <c r="D58" s="131" t="s">
        <v>453</v>
      </c>
      <c r="E58" s="51" t="s">
        <v>452</v>
      </c>
      <c r="F58" s="51"/>
      <c r="G58" s="68">
        <v>42400</v>
      </c>
      <c r="H58" s="129"/>
      <c r="I58" s="51"/>
      <c r="J58" s="51"/>
      <c r="K58" s="129" t="s">
        <v>454</v>
      </c>
    </row>
    <row r="59" spans="1:11" ht="11.25">
      <c r="A59" s="180" t="s">
        <v>192</v>
      </c>
      <c r="B59" s="181"/>
      <c r="C59" s="181"/>
      <c r="D59" s="181"/>
      <c r="E59" s="181"/>
      <c r="F59" s="181"/>
      <c r="G59" s="181"/>
      <c r="H59" s="181"/>
      <c r="I59" s="181"/>
      <c r="J59" s="181"/>
      <c r="K59" s="182"/>
    </row>
    <row r="60" spans="1:11" s="102" customFormat="1" ht="78.75">
      <c r="A60" s="70" t="s">
        <v>94</v>
      </c>
      <c r="B60" s="47" t="s">
        <v>134</v>
      </c>
      <c r="C60" s="47" t="s">
        <v>186</v>
      </c>
      <c r="D60" s="47" t="s">
        <v>20</v>
      </c>
      <c r="E60" s="68">
        <v>41274</v>
      </c>
      <c r="F60" s="49" t="s">
        <v>140</v>
      </c>
      <c r="G60" s="49">
        <v>2012</v>
      </c>
      <c r="H60" s="49">
        <v>77.7</v>
      </c>
      <c r="I60" s="49">
        <v>77.7</v>
      </c>
      <c r="J60" s="49"/>
      <c r="K60" s="49"/>
    </row>
    <row r="61" spans="1:11" ht="72" customHeight="1">
      <c r="A61" s="70" t="s">
        <v>48</v>
      </c>
      <c r="B61" s="47" t="s">
        <v>174</v>
      </c>
      <c r="C61" s="47" t="s">
        <v>75</v>
      </c>
      <c r="D61" s="47" t="s">
        <v>355</v>
      </c>
      <c r="E61" s="68">
        <v>41639</v>
      </c>
      <c r="F61" s="68">
        <v>41639</v>
      </c>
      <c r="G61" s="51" t="s">
        <v>2</v>
      </c>
      <c r="H61" s="49">
        <v>28.97</v>
      </c>
      <c r="I61" s="49">
        <v>28.97</v>
      </c>
      <c r="J61" s="49"/>
      <c r="K61" s="49"/>
    </row>
    <row r="62" spans="1:11" ht="74.25" customHeight="1">
      <c r="A62" s="70" t="s">
        <v>49</v>
      </c>
      <c r="B62" s="47" t="s">
        <v>104</v>
      </c>
      <c r="C62" s="47" t="s">
        <v>105</v>
      </c>
      <c r="D62" s="45" t="s">
        <v>356</v>
      </c>
      <c r="E62" s="68">
        <v>42004</v>
      </c>
      <c r="F62" s="68">
        <v>42004</v>
      </c>
      <c r="G62" s="51" t="s">
        <v>121</v>
      </c>
      <c r="H62" s="49">
        <v>45.3</v>
      </c>
      <c r="I62" s="49">
        <v>45.3</v>
      </c>
      <c r="J62" s="49"/>
      <c r="K62" s="49"/>
    </row>
    <row r="63" spans="1:11" ht="78.75">
      <c r="A63" s="70" t="s">
        <v>139</v>
      </c>
      <c r="B63" s="47" t="s">
        <v>104</v>
      </c>
      <c r="C63" s="47" t="s">
        <v>54</v>
      </c>
      <c r="D63" s="45" t="s">
        <v>422</v>
      </c>
      <c r="E63" s="68">
        <v>42369</v>
      </c>
      <c r="F63" s="68">
        <v>42369</v>
      </c>
      <c r="G63" s="51" t="s">
        <v>372</v>
      </c>
      <c r="H63" s="49">
        <v>23.3</v>
      </c>
      <c r="I63" s="49">
        <v>23.3</v>
      </c>
      <c r="J63" s="49"/>
      <c r="K63" s="49"/>
    </row>
    <row r="64" spans="1:11" ht="69.75" customHeight="1">
      <c r="A64" s="133" t="s">
        <v>420</v>
      </c>
      <c r="B64" s="131" t="s">
        <v>104</v>
      </c>
      <c r="C64" s="131" t="s">
        <v>421</v>
      </c>
      <c r="D64" s="45" t="s">
        <v>442</v>
      </c>
      <c r="E64" s="68">
        <v>42735</v>
      </c>
      <c r="F64" s="68"/>
      <c r="G64" s="51" t="s">
        <v>411</v>
      </c>
      <c r="H64" s="129"/>
      <c r="I64" s="129"/>
      <c r="J64" s="129"/>
      <c r="K64" s="129"/>
    </row>
    <row r="65" spans="1:11" s="102" customFormat="1" ht="11.25">
      <c r="A65" s="180" t="s">
        <v>193</v>
      </c>
      <c r="B65" s="181"/>
      <c r="C65" s="181"/>
      <c r="D65" s="181"/>
      <c r="E65" s="181"/>
      <c r="F65" s="181"/>
      <c r="G65" s="181"/>
      <c r="H65" s="181"/>
      <c r="I65" s="181"/>
      <c r="J65" s="181"/>
      <c r="K65" s="182"/>
    </row>
    <row r="66" spans="1:11" s="102" customFormat="1" ht="78.75">
      <c r="A66" s="70" t="s">
        <v>95</v>
      </c>
      <c r="B66" s="47" t="s">
        <v>357</v>
      </c>
      <c r="C66" s="47" t="s">
        <v>141</v>
      </c>
      <c r="D66" s="47" t="s">
        <v>3</v>
      </c>
      <c r="E66" s="68">
        <v>41274</v>
      </c>
      <c r="F66" s="68">
        <v>41274</v>
      </c>
      <c r="G66" s="49">
        <v>2012</v>
      </c>
      <c r="H66" s="49">
        <v>442.4</v>
      </c>
      <c r="I66" s="49">
        <v>442.4</v>
      </c>
      <c r="J66" s="49"/>
      <c r="K66" s="49"/>
    </row>
    <row r="67" spans="1:11" s="102" customFormat="1" ht="112.5">
      <c r="A67" s="70" t="s">
        <v>50</v>
      </c>
      <c r="B67" s="47" t="s">
        <v>175</v>
      </c>
      <c r="C67" s="47" t="s">
        <v>233</v>
      </c>
      <c r="D67" s="47" t="s">
        <v>358</v>
      </c>
      <c r="E67" s="68">
        <v>41639</v>
      </c>
      <c r="F67" s="68">
        <v>41639</v>
      </c>
      <c r="G67" s="51" t="s">
        <v>2</v>
      </c>
      <c r="H67" s="49">
        <v>401.643</v>
      </c>
      <c r="I67" s="49">
        <v>401.643</v>
      </c>
      <c r="J67" s="49"/>
      <c r="K67" s="49"/>
    </row>
    <row r="68" spans="1:11" s="102" customFormat="1" ht="112.5">
      <c r="A68" s="103" t="s">
        <v>29</v>
      </c>
      <c r="B68" s="47" t="s">
        <v>112</v>
      </c>
      <c r="C68" s="47" t="s">
        <v>38</v>
      </c>
      <c r="D68" s="45" t="s">
        <v>359</v>
      </c>
      <c r="E68" s="89">
        <v>42004</v>
      </c>
      <c r="F68" s="89">
        <v>42004</v>
      </c>
      <c r="G68" s="90">
        <v>2014</v>
      </c>
      <c r="H68" s="91">
        <v>342.196</v>
      </c>
      <c r="I68" s="91">
        <v>342.196</v>
      </c>
      <c r="J68" s="49"/>
      <c r="K68" s="49"/>
    </row>
    <row r="69" spans="1:11" ht="112.5">
      <c r="A69" s="103" t="s">
        <v>30</v>
      </c>
      <c r="B69" s="47" t="s">
        <v>112</v>
      </c>
      <c r="C69" s="47" t="s">
        <v>55</v>
      </c>
      <c r="D69" s="45" t="s">
        <v>389</v>
      </c>
      <c r="E69" s="89">
        <v>42369</v>
      </c>
      <c r="F69" s="89">
        <v>42369</v>
      </c>
      <c r="G69" s="90" t="s">
        <v>372</v>
      </c>
      <c r="H69" s="91">
        <v>86.162</v>
      </c>
      <c r="I69" s="91">
        <v>86.162</v>
      </c>
      <c r="J69" s="49"/>
      <c r="K69" s="49"/>
    </row>
    <row r="70" spans="1:11" s="102" customFormat="1" ht="112.5">
      <c r="A70" s="103" t="s">
        <v>432</v>
      </c>
      <c r="B70" s="134" t="s">
        <v>112</v>
      </c>
      <c r="C70" s="134" t="s">
        <v>431</v>
      </c>
      <c r="D70" s="45" t="s">
        <v>443</v>
      </c>
      <c r="E70" s="89">
        <v>42735</v>
      </c>
      <c r="F70" s="89"/>
      <c r="G70" s="90" t="s">
        <v>411</v>
      </c>
      <c r="H70" s="145">
        <v>196.567</v>
      </c>
      <c r="I70" s="144"/>
      <c r="J70" s="7"/>
      <c r="K70" s="7"/>
    </row>
    <row r="71" spans="1:11" s="102" customFormat="1" ht="11.25">
      <c r="A71" s="180" t="s">
        <v>194</v>
      </c>
      <c r="B71" s="181"/>
      <c r="C71" s="181"/>
      <c r="D71" s="181"/>
      <c r="E71" s="181"/>
      <c r="F71" s="181"/>
      <c r="G71" s="181"/>
      <c r="H71" s="181"/>
      <c r="I71" s="181"/>
      <c r="J71" s="181"/>
      <c r="K71" s="182"/>
    </row>
    <row r="72" spans="1:11" s="102" customFormat="1" ht="69.75" customHeight="1">
      <c r="A72" s="70" t="s">
        <v>96</v>
      </c>
      <c r="B72" s="47" t="s">
        <v>134</v>
      </c>
      <c r="C72" s="47" t="s">
        <v>126</v>
      </c>
      <c r="D72" s="47" t="s">
        <v>8</v>
      </c>
      <c r="E72" s="68">
        <v>41274</v>
      </c>
      <c r="F72" s="68">
        <v>41274</v>
      </c>
      <c r="G72" s="49">
        <v>2012</v>
      </c>
      <c r="H72" s="50">
        <v>370.2</v>
      </c>
      <c r="I72" s="49">
        <v>370.2</v>
      </c>
      <c r="J72" s="49"/>
      <c r="K72" s="49"/>
    </row>
    <row r="73" spans="1:11" s="40" customFormat="1" ht="114.75" customHeight="1">
      <c r="A73" s="70" t="s">
        <v>51</v>
      </c>
      <c r="B73" s="47" t="s">
        <v>176</v>
      </c>
      <c r="C73" s="47" t="s">
        <v>234</v>
      </c>
      <c r="D73" s="47" t="s">
        <v>4</v>
      </c>
      <c r="E73" s="68">
        <v>41639</v>
      </c>
      <c r="F73" s="68">
        <v>41639</v>
      </c>
      <c r="G73" s="51" t="s">
        <v>2</v>
      </c>
      <c r="H73" s="49">
        <v>425.523</v>
      </c>
      <c r="I73" s="49">
        <v>425.523</v>
      </c>
      <c r="J73" s="49"/>
      <c r="K73" s="49"/>
    </row>
    <row r="74" spans="1:11" ht="117.75" customHeight="1">
      <c r="A74" s="70" t="s">
        <v>52</v>
      </c>
      <c r="B74" s="47" t="s">
        <v>176</v>
      </c>
      <c r="C74" s="47" t="s">
        <v>39</v>
      </c>
      <c r="D74" s="47" t="s">
        <v>5</v>
      </c>
      <c r="E74" s="89">
        <v>42004</v>
      </c>
      <c r="F74" s="90" t="s">
        <v>57</v>
      </c>
      <c r="G74" s="51" t="s">
        <v>121</v>
      </c>
      <c r="H74" s="91">
        <v>429.636</v>
      </c>
      <c r="I74" s="91">
        <v>429.636</v>
      </c>
      <c r="J74" s="49"/>
      <c r="K74" s="49"/>
    </row>
    <row r="75" spans="1:11" s="102" customFormat="1" ht="116.25" customHeight="1">
      <c r="A75" s="70" t="s">
        <v>125</v>
      </c>
      <c r="B75" s="47" t="s">
        <v>176</v>
      </c>
      <c r="C75" s="47" t="s">
        <v>56</v>
      </c>
      <c r="D75" s="48" t="s">
        <v>390</v>
      </c>
      <c r="E75" s="89">
        <v>42369</v>
      </c>
      <c r="F75" s="90" t="s">
        <v>391</v>
      </c>
      <c r="G75" s="51" t="s">
        <v>372</v>
      </c>
      <c r="H75" s="91">
        <v>164.805</v>
      </c>
      <c r="I75" s="91">
        <v>164.805</v>
      </c>
      <c r="J75" s="49"/>
      <c r="K75" s="49"/>
    </row>
    <row r="76" spans="1:11" s="102" customFormat="1" ht="118.5" customHeight="1">
      <c r="A76" s="35" t="s">
        <v>433</v>
      </c>
      <c r="B76" s="134" t="s">
        <v>176</v>
      </c>
      <c r="C76" s="134" t="s">
        <v>434</v>
      </c>
      <c r="D76" s="48" t="s">
        <v>444</v>
      </c>
      <c r="E76" s="89">
        <v>42735</v>
      </c>
      <c r="F76" s="90"/>
      <c r="G76" s="37" t="s">
        <v>411</v>
      </c>
      <c r="H76" s="142">
        <v>460.407</v>
      </c>
      <c r="I76" s="144"/>
      <c r="J76" s="7"/>
      <c r="K76" s="7"/>
    </row>
    <row r="77" spans="1:11" s="102" customFormat="1" ht="15.75" customHeight="1">
      <c r="A77" s="180" t="s">
        <v>195</v>
      </c>
      <c r="B77" s="181"/>
      <c r="C77" s="181"/>
      <c r="D77" s="181"/>
      <c r="E77" s="181"/>
      <c r="F77" s="181"/>
      <c r="G77" s="181"/>
      <c r="H77" s="181"/>
      <c r="I77" s="181"/>
      <c r="J77" s="181"/>
      <c r="K77" s="182"/>
    </row>
    <row r="78" spans="1:11" s="102" customFormat="1" ht="58.5" customHeight="1">
      <c r="A78" s="70" t="s">
        <v>97</v>
      </c>
      <c r="B78" s="47" t="s">
        <v>143</v>
      </c>
      <c r="C78" s="47" t="s">
        <v>70</v>
      </c>
      <c r="D78" s="47" t="s">
        <v>144</v>
      </c>
      <c r="E78" s="68">
        <v>41274</v>
      </c>
      <c r="F78" s="68">
        <v>41274</v>
      </c>
      <c r="G78" s="49">
        <v>2012</v>
      </c>
      <c r="H78" s="49">
        <v>14.6</v>
      </c>
      <c r="I78" s="49">
        <v>14.6</v>
      </c>
      <c r="J78" s="49"/>
      <c r="K78" s="49"/>
    </row>
    <row r="79" spans="1:11" ht="84.75" customHeight="1">
      <c r="A79" s="70" t="s">
        <v>53</v>
      </c>
      <c r="B79" s="47" t="s">
        <v>177</v>
      </c>
      <c r="C79" s="47" t="s">
        <v>70</v>
      </c>
      <c r="D79" s="47" t="s">
        <v>36</v>
      </c>
      <c r="E79" s="68">
        <v>41639</v>
      </c>
      <c r="F79" s="68">
        <v>41609</v>
      </c>
      <c r="G79" s="51" t="s">
        <v>2</v>
      </c>
      <c r="H79" s="59">
        <v>16.6</v>
      </c>
      <c r="I79" s="59">
        <v>16.6</v>
      </c>
      <c r="J79" s="49"/>
      <c r="K79" s="49"/>
    </row>
    <row r="80" spans="1:11" s="102" customFormat="1" ht="137.25" customHeight="1">
      <c r="A80" s="70" t="s">
        <v>142</v>
      </c>
      <c r="B80" s="45" t="s">
        <v>178</v>
      </c>
      <c r="C80" s="45" t="s">
        <v>70</v>
      </c>
      <c r="D80" s="45" t="s">
        <v>124</v>
      </c>
      <c r="E80" s="86" t="s">
        <v>122</v>
      </c>
      <c r="F80" s="86" t="s">
        <v>123</v>
      </c>
      <c r="G80" s="73" t="s">
        <v>121</v>
      </c>
      <c r="H80" s="104">
        <v>5.8</v>
      </c>
      <c r="I80" s="104">
        <v>5.8</v>
      </c>
      <c r="J80" s="50"/>
      <c r="K80" s="50"/>
    </row>
    <row r="81" spans="1:11" s="102" customFormat="1" ht="139.5" customHeight="1">
      <c r="A81" s="70" t="s">
        <v>98</v>
      </c>
      <c r="B81" s="45" t="s">
        <v>178</v>
      </c>
      <c r="C81" s="45" t="s">
        <v>70</v>
      </c>
      <c r="D81" s="45" t="s">
        <v>392</v>
      </c>
      <c r="E81" s="86" t="s">
        <v>393</v>
      </c>
      <c r="F81" s="86" t="s">
        <v>394</v>
      </c>
      <c r="G81" s="73" t="s">
        <v>372</v>
      </c>
      <c r="H81" s="104">
        <v>12825.182</v>
      </c>
      <c r="I81" s="104">
        <v>13910.9</v>
      </c>
      <c r="J81" s="115">
        <v>1085.7</v>
      </c>
      <c r="K81" s="118" t="s">
        <v>395</v>
      </c>
    </row>
    <row r="82" spans="1:11" s="102" customFormat="1" ht="11.25">
      <c r="A82" s="180" t="s">
        <v>119</v>
      </c>
      <c r="B82" s="181"/>
      <c r="C82" s="181"/>
      <c r="D82" s="181"/>
      <c r="E82" s="181"/>
      <c r="F82" s="181"/>
      <c r="G82" s="181"/>
      <c r="H82" s="181"/>
      <c r="I82" s="181"/>
      <c r="J82" s="181"/>
      <c r="K82" s="182"/>
    </row>
    <row r="83" spans="1:11" s="102" customFormat="1" ht="45">
      <c r="A83" s="70" t="s">
        <v>99</v>
      </c>
      <c r="B83" s="49" t="s">
        <v>128</v>
      </c>
      <c r="C83" s="49" t="s">
        <v>129</v>
      </c>
      <c r="D83" s="49" t="s">
        <v>7</v>
      </c>
      <c r="E83" s="68">
        <v>41274</v>
      </c>
      <c r="F83" s="68">
        <v>41274</v>
      </c>
      <c r="G83" s="49">
        <v>2012</v>
      </c>
      <c r="H83" s="105">
        <v>1</v>
      </c>
      <c r="I83" s="105">
        <v>1</v>
      </c>
      <c r="J83" s="49"/>
      <c r="K83" s="49"/>
    </row>
    <row r="84" spans="1:11" s="102" customFormat="1" ht="70.5" customHeight="1">
      <c r="A84" s="70" t="s">
        <v>215</v>
      </c>
      <c r="B84" s="47" t="s">
        <v>74</v>
      </c>
      <c r="C84" s="47" t="s">
        <v>60</v>
      </c>
      <c r="D84" s="49" t="s">
        <v>6</v>
      </c>
      <c r="E84" s="68">
        <v>41639</v>
      </c>
      <c r="F84" s="68">
        <v>41639</v>
      </c>
      <c r="G84" s="51" t="s">
        <v>2</v>
      </c>
      <c r="H84" s="49">
        <v>5</v>
      </c>
      <c r="I84" s="49">
        <v>5</v>
      </c>
      <c r="J84" s="49"/>
      <c r="K84" s="49"/>
    </row>
    <row r="85" spans="1:11" ht="69" customHeight="1">
      <c r="A85" s="70" t="s">
        <v>198</v>
      </c>
      <c r="B85" s="49" t="s">
        <v>31</v>
      </c>
      <c r="C85" s="49" t="s">
        <v>61</v>
      </c>
      <c r="D85" s="50" t="s">
        <v>116</v>
      </c>
      <c r="E85" s="68">
        <v>42004</v>
      </c>
      <c r="F85" s="68">
        <v>42004</v>
      </c>
      <c r="G85" s="51" t="s">
        <v>121</v>
      </c>
      <c r="H85" s="49">
        <v>1.1</v>
      </c>
      <c r="I85" s="49">
        <v>1.1</v>
      </c>
      <c r="J85" s="49"/>
      <c r="K85" s="49"/>
    </row>
    <row r="86" spans="1:11" ht="71.25" customHeight="1">
      <c r="A86" s="70" t="s">
        <v>100</v>
      </c>
      <c r="B86" s="47" t="s">
        <v>350</v>
      </c>
      <c r="C86" s="49" t="s">
        <v>59</v>
      </c>
      <c r="D86" s="113" t="s">
        <v>396</v>
      </c>
      <c r="E86" s="68">
        <v>42369</v>
      </c>
      <c r="F86" s="68">
        <v>42369</v>
      </c>
      <c r="G86" s="114">
        <v>2015</v>
      </c>
      <c r="H86" s="112">
        <v>7</v>
      </c>
      <c r="I86" s="112">
        <v>7</v>
      </c>
      <c r="J86" s="49"/>
      <c r="K86" s="49"/>
    </row>
    <row r="87" spans="1:11" ht="71.25" customHeight="1">
      <c r="A87" s="133" t="s">
        <v>271</v>
      </c>
      <c r="B87" s="131" t="s">
        <v>423</v>
      </c>
      <c r="C87" s="129" t="s">
        <v>424</v>
      </c>
      <c r="D87" s="128" t="s">
        <v>425</v>
      </c>
      <c r="E87" s="68">
        <v>42735</v>
      </c>
      <c r="F87" s="68"/>
      <c r="G87" s="68">
        <v>42401</v>
      </c>
      <c r="H87" s="129"/>
      <c r="I87" s="129"/>
      <c r="J87" s="129"/>
      <c r="K87" s="129"/>
    </row>
    <row r="88" spans="1:11" ht="11.25">
      <c r="A88" s="180" t="s">
        <v>196</v>
      </c>
      <c r="B88" s="181"/>
      <c r="C88" s="181"/>
      <c r="D88" s="181"/>
      <c r="E88" s="181"/>
      <c r="F88" s="181"/>
      <c r="G88" s="181"/>
      <c r="H88" s="181"/>
      <c r="I88" s="181"/>
      <c r="J88" s="181"/>
      <c r="K88" s="182"/>
    </row>
    <row r="89" spans="1:11" ht="45">
      <c r="A89" s="70" t="s">
        <v>101</v>
      </c>
      <c r="B89" s="49" t="s">
        <v>128</v>
      </c>
      <c r="C89" s="49" t="s">
        <v>130</v>
      </c>
      <c r="D89" s="49" t="s">
        <v>131</v>
      </c>
      <c r="E89" s="68">
        <v>41274</v>
      </c>
      <c r="F89" s="99">
        <v>41274</v>
      </c>
      <c r="G89" s="56">
        <v>2012</v>
      </c>
      <c r="H89" s="105">
        <v>2</v>
      </c>
      <c r="I89" s="105">
        <v>2</v>
      </c>
      <c r="J89" s="49"/>
      <c r="K89" s="106"/>
    </row>
    <row r="90" spans="1:11" ht="78.75">
      <c r="A90" s="70" t="s">
        <v>197</v>
      </c>
      <c r="B90" s="111" t="s">
        <v>73</v>
      </c>
      <c r="C90" s="47" t="s">
        <v>47</v>
      </c>
      <c r="D90" s="49" t="s">
        <v>72</v>
      </c>
      <c r="E90" s="68">
        <v>41639</v>
      </c>
      <c r="F90" s="68">
        <v>41639</v>
      </c>
      <c r="G90" s="51" t="s">
        <v>2</v>
      </c>
      <c r="H90" s="106">
        <v>1.6</v>
      </c>
      <c r="I90" s="49">
        <v>1.6</v>
      </c>
      <c r="J90" s="49"/>
      <c r="K90" s="106"/>
    </row>
    <row r="91" spans="1:11" ht="78.75">
      <c r="A91" s="70" t="s">
        <v>102</v>
      </c>
      <c r="B91" s="47" t="s">
        <v>71</v>
      </c>
      <c r="C91" s="47" t="s">
        <v>40</v>
      </c>
      <c r="D91" s="49" t="s">
        <v>117</v>
      </c>
      <c r="E91" s="99">
        <v>42004</v>
      </c>
      <c r="F91" s="99">
        <v>42004</v>
      </c>
      <c r="G91" s="100" t="s">
        <v>121</v>
      </c>
      <c r="H91" s="49">
        <v>9</v>
      </c>
      <c r="I91" s="49">
        <v>9</v>
      </c>
      <c r="J91" s="49"/>
      <c r="K91" s="49"/>
    </row>
    <row r="92" spans="1:11" ht="90">
      <c r="A92" s="70" t="s">
        <v>226</v>
      </c>
      <c r="B92" s="47" t="s">
        <v>360</v>
      </c>
      <c r="C92" s="49" t="s">
        <v>25</v>
      </c>
      <c r="D92" s="47" t="s">
        <v>397</v>
      </c>
      <c r="E92" s="68">
        <v>42369</v>
      </c>
      <c r="F92" s="68">
        <v>42369</v>
      </c>
      <c r="G92" s="114">
        <v>2015</v>
      </c>
      <c r="H92" s="112">
        <v>9.5</v>
      </c>
      <c r="I92" s="112">
        <v>9.5</v>
      </c>
      <c r="J92" s="47"/>
      <c r="K92" s="107"/>
    </row>
    <row r="93" spans="1:11" ht="69" customHeight="1">
      <c r="A93" s="30" t="s">
        <v>266</v>
      </c>
      <c r="B93" s="131" t="s">
        <v>360</v>
      </c>
      <c r="C93" s="127" t="s">
        <v>426</v>
      </c>
      <c r="D93" s="127" t="s">
        <v>427</v>
      </c>
      <c r="E93" s="141">
        <v>42735</v>
      </c>
      <c r="F93" s="27"/>
      <c r="G93" s="141">
        <v>42401</v>
      </c>
      <c r="H93" s="27">
        <v>9.5</v>
      </c>
      <c r="I93" s="27"/>
      <c r="J93" s="140"/>
      <c r="K93" s="140"/>
    </row>
    <row r="94" spans="1:11" ht="11.25">
      <c r="A94" s="41"/>
      <c r="B94" s="14"/>
      <c r="C94" s="15"/>
      <c r="D94" s="15"/>
      <c r="E94" s="15"/>
      <c r="F94" s="15"/>
      <c r="G94" s="15"/>
      <c r="H94" s="15"/>
      <c r="I94" s="15"/>
      <c r="J94" s="12"/>
      <c r="K94" s="12"/>
    </row>
    <row r="95" spans="1:10" ht="11.25">
      <c r="A95" s="42"/>
      <c r="B95" s="14"/>
      <c r="C95" s="15"/>
      <c r="D95" s="18"/>
      <c r="E95" s="18"/>
      <c r="F95" s="14"/>
      <c r="G95" s="18"/>
      <c r="H95" s="21"/>
      <c r="I95" s="12"/>
      <c r="J95" s="12"/>
    </row>
    <row r="96" spans="1:7" ht="11.25">
      <c r="A96" s="43"/>
      <c r="B96" s="14"/>
      <c r="C96" s="12"/>
      <c r="G96" s="24"/>
    </row>
    <row r="97" ht="11.25">
      <c r="G97" s="24"/>
    </row>
  </sheetData>
  <sheetProtection/>
  <mergeCells count="28">
    <mergeCell ref="D4:D5"/>
    <mergeCell ref="A14:K14"/>
    <mergeCell ref="B48:B50"/>
    <mergeCell ref="A48:A50"/>
    <mergeCell ref="A59:K59"/>
    <mergeCell ref="A65:K65"/>
    <mergeCell ref="A38:K38"/>
    <mergeCell ref="A44:K44"/>
    <mergeCell ref="A20:K20"/>
    <mergeCell ref="A88:K88"/>
    <mergeCell ref="A26:K26"/>
    <mergeCell ref="A32:K32"/>
    <mergeCell ref="A82:K82"/>
    <mergeCell ref="A51:A57"/>
    <mergeCell ref="B51:B54"/>
    <mergeCell ref="A77:K77"/>
    <mergeCell ref="A71:K71"/>
    <mergeCell ref="C51:C53"/>
    <mergeCell ref="A2:K2"/>
    <mergeCell ref="A8:K8"/>
    <mergeCell ref="A3:K3"/>
    <mergeCell ref="A7:K7"/>
    <mergeCell ref="A4:A5"/>
    <mergeCell ref="B4:B5"/>
    <mergeCell ref="E4:E5"/>
    <mergeCell ref="F4:F5"/>
    <mergeCell ref="G4:J4"/>
    <mergeCell ref="C4:C5"/>
  </mergeCells>
  <printOptions/>
  <pageMargins left="0.3937007874015748" right="0.3937007874015748" top="0.7874015748031497" bottom="0.7874015748031497" header="0.31496062992125984" footer="0.31496062992125984"/>
  <pageSetup horizontalDpi="600" verticalDpi="600" orientation="landscape" paperSize="9" scale="68" r:id="rId3"/>
  <headerFooter>
    <oddHeader>&amp;CИнформация за ноябрь 2015</oddHeader>
    <oddFooter>&amp;LФорма таблицы согласована: Начальник экспертно-аналитического управления администрации Губернатора Ульяновской области&amp;R_______________ Н.П. Глинкин</oddFooter>
  </headerFooter>
  <rowBreaks count="4" manualBreakCount="4">
    <brk id="40" max="10" man="1"/>
    <brk id="50" max="10" man="1"/>
    <brk id="60" max="10" man="1"/>
    <brk id="90" max="16" man="1"/>
  </rowBreaks>
  <colBreaks count="1" manualBreakCount="1">
    <brk id="11" max="84" man="1"/>
  </colBreaks>
  <ignoredErrors>
    <ignoredError sqref="G73:G74 G46 G49:G50 G67 G11 G79:G80 G61:G62 G35 G15:G17 G22 G27:G29 G84:G85 G90:G91 G48"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User_S</dc:creator>
  <cp:keywords/>
  <dc:description/>
  <cp:lastModifiedBy>12345</cp:lastModifiedBy>
  <cp:lastPrinted>2016-01-19T09:53:48Z</cp:lastPrinted>
  <dcterms:created xsi:type="dcterms:W3CDTF">2014-02-07T12:21:12Z</dcterms:created>
  <dcterms:modified xsi:type="dcterms:W3CDTF">2016-02-16T14:14:36Z</dcterms:modified>
  <cp:category/>
  <cp:version/>
  <cp:contentType/>
  <cp:contentStatus/>
</cp:coreProperties>
</file>