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35" yWindow="345" windowWidth="13155" windowHeight="11220"/>
  </bookViews>
  <sheets>
    <sheet name="Показатели" sheetId="6" r:id="rId1"/>
    <sheet name="Мероприятия" sheetId="9" r:id="rId2"/>
  </sheets>
  <definedNames>
    <definedName name="_xlnm.Print_Area" localSheetId="1">Мероприятия!$A$1:$N$12</definedName>
  </definedNames>
  <calcPr calcId="145621"/>
</workbook>
</file>

<file path=xl/calcChain.xml><?xml version="1.0" encoding="utf-8"?>
<calcChain xmlns="http://schemas.openxmlformats.org/spreadsheetml/2006/main">
  <c r="M51" i="9" l="1"/>
  <c r="M47" i="9"/>
  <c r="L42" i="9"/>
  <c r="K43" i="9"/>
  <c r="M39" i="9"/>
  <c r="M35" i="9"/>
  <c r="L31" i="9"/>
  <c r="M31" i="9" s="1"/>
  <c r="M73" i="9" l="1"/>
  <c r="M72" i="9"/>
  <c r="M63" i="9"/>
  <c r="L50" i="9" l="1"/>
  <c r="L46" i="9"/>
  <c r="K46" i="9"/>
  <c r="K42" i="9"/>
  <c r="L38" i="9"/>
  <c r="M38" i="9" s="1"/>
  <c r="L34" i="9"/>
  <c r="K34" i="9"/>
  <c r="L30" i="9"/>
  <c r="K30" i="9"/>
  <c r="J20" i="6"/>
  <c r="J18" i="6"/>
  <c r="J19" i="6"/>
  <c r="J17" i="6"/>
  <c r="L7" i="9" l="1"/>
  <c r="M42" i="9"/>
  <c r="M46" i="9"/>
  <c r="M34" i="9"/>
  <c r="M30" i="9"/>
  <c r="K50" i="9"/>
  <c r="M50" i="9" s="1"/>
  <c r="K7" i="9" l="1"/>
  <c r="M7" i="9" s="1"/>
</calcChain>
</file>

<file path=xl/sharedStrings.xml><?xml version="1.0" encoding="utf-8"?>
<sst xmlns="http://schemas.openxmlformats.org/spreadsheetml/2006/main" count="469" uniqueCount="206">
  <si>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</si>
  <si>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</si>
  <si>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</si>
  <si>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</si>
  <si>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</si>
  <si>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</si>
  <si>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</si>
  <si>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</si>
  <si>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</si>
  <si>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</si>
  <si>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</si>
  <si>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</si>
  <si>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</si>
  <si>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</si>
  <si>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</si>
  <si>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</si>
  <si>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</si>
  <si>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</si>
  <si>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</si>
  <si>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</si>
  <si>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</si>
  <si>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</si>
  <si>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</si>
  <si>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</si>
  <si>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</si>
  <si>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</si>
  <si>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</si>
  <si>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</si>
  <si>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</si>
  <si>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</si>
  <si>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</si>
  <si>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</si>
  <si>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</si>
  <si>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</si>
  <si>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</si>
  <si>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</si>
  <si>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</si>
  <si>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</si>
  <si>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</si>
  <si>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</si>
  <si>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</si>
  <si>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</si>
  <si>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</si>
  <si>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</si>
  <si>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</si>
  <si>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</si>
  <si>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</si>
  <si>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</si>
  <si>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</si>
  <si>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</si>
  <si>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</si>
  <si>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</si>
  <si>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</si>
  <si>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</si>
  <si>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</si>
  <si>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</si>
  <si>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</si>
  <si>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</si>
  <si>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</si>
  <si>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</si>
  <si>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</si>
  <si>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</si>
  <si>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</si>
  <si>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</si>
  <si>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</si>
  <si>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</si>
  <si>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</si>
  <si>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</si>
  <si>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</si>
  <si>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</si>
  <si>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</si>
  <si>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</si>
  <si>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</si>
  <si>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</si>
  <si>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</si>
  <si>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</si>
  <si>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</si>
  <si>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</si>
  <si>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</si>
  <si>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</si>
  <si>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</si>
  <si>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</si>
  <si>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</si>
  <si>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</si>
  <si>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По оперативным данным на 01.01.2017 в службу занятости населения Ульяновской области обратилось 526 выпускников, трудоустроено 285 выпускников образовательных организаций. Процент трудоустройства выпускников Ульяновской области на 01.01.2017 года – 54,2%, что на 13,1% выше аналогичного показателя предыдущего года (на 01.01.2016 процент трудоустройства составлял 41,1%).</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</si>
  <si>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2016 году заключено 68 соглашения на 741 вакансию, закрыто 601 вакансия (81,1%).</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</si>
  <si>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</si>
  <si>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</si>
  <si>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</si>
  <si>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</si>
  <si>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 xml:space="preserve"> 118,4 % (оценка) (32,6%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</si>
  <si>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</si>
  <si>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</si>
  <si>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</si>
  <si>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</si>
  <si>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</si>
  <si>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</si>
  <si>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</si>
  <si>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</si>
  <si>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</si>
  <si>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</si>
  <si>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</si>
  <si>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</si>
  <si>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</si>
  <si>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</si>
  <si>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</si>
  <si>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</si>
  <si>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</si>
  <si>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</si>
  <si>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</si>
  <si>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</si>
  <si>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</si>
  <si>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</si>
  <si>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</si>
  <si>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</si>
  <si>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</si>
  <si>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</si>
  <si>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</si>
  <si>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</si>
  <si>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</si>
  <si>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</si>
  <si>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</si>
  <si>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</si>
  <si>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</si>
  <si>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</si>
  <si>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</si>
  <si>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</si>
  <si>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</si>
  <si>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</si>
  <si>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</si>
  <si>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</si>
  <si>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</si>
  <si>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</si>
  <si>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</si>
  <si>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</si>
  <si>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</si>
  <si>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</si>
  <si>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Рассчёт не может быть произведён по причине отсутствия данных официальной статистики  о ВРП по итогам 2016 года</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</si>
  <si>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</si>
  <si>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</si>
  <si>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</si>
  <si>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</si>
  <si>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</si>
  <si>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Данные о достижении целевого значения показателя, финансировании  указаны за 1 квартал 2017 года</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</si>
  <si>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</si>
  <si>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</si>
  <si>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</si>
  <si>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</si>
  <si>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</si>
  <si>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</si>
  <si>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</si>
  <si>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</si>
  <si>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</si>
  <si>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</si>
  <si>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</si>
  <si>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</si>
  <si>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</si>
  <si>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</si>
  <si>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</si>
  <si>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</si>
  <si>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</si>
  <si>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- 0,43 %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</si>
  <si>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- 5,0 %
</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</si>
  <si>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</si>
  <si>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</si>
  <si>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</si>
  <si>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</si>
  <si>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</si>
  <si>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</si>
  <si>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</si>
  <si>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</si>
  <si>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</si>
  <si>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</si>
  <si>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</si>
  <si>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 xml:space="preserve">оценка 109,4% (103,8%) </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</si>
  <si>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</si>
  <si>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</si>
  <si>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</si>
  <si>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</si>
  <si>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</si>
  <si>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</si>
  <si>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</si>
  <si>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</si>
  <si>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</si>
  <si>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</si>
  <si>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</si>
  <si>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</si>
  <si>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</si>
  <si>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</si>
  <si>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</si>
  <si>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</si>
  <si>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</si>
  <si>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</si>
  <si>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Отклонения допустимы, финансирование перенесено на конец года.</t>
  </si>
  <si>
    <t>С начала 2017 года количество граждан, приступивших к профессиональному обучению и дополнительному профессиональному образованию составило 926 человек, завершило обучение 716.</t>
  </si>
  <si>
    <t>8 новых инвестиционных проектов и 2585 новых рабочих мест на территории создаваемых зон развития Ульяновской области</t>
  </si>
  <si>
    <t>Осуществлено строительство хозяйственно-бытовой канализации , наружных сетей водоснабжения на территории Индустриального парка «Заволжье», инженерных сетей для заводов компаний «Немак» (электричество, канализация), «Бриджстоун» (внеплощадочные сети, электричество), «ДМГ Мори Сейки» (Гильдемайстер) (электричество).  В настоящее время на территории Индустриального парка «Заволжье» реализуется 26 инвестиционных проектов с общим объемом инвестиций порядка 46 млрд. рублей.  По завершении реализации проектов будет создано около 5 тысяч новых рабочих мест. На текущий момент резиденты промышленной зоны «Заволжье» полностью обеспечены необходимой инфраструктурой и мощностями (газ, вода, электроэнергия). Отклонения допустимые.</t>
  </si>
  <si>
    <t>По состоянию на 01.11.2017 областной реестр включал 167 инвестиционных проектов. Группа реализованных проектов (1 группа) – включает в себя 111 инвестиционных проектов с общим объёмом инвестиций 103,1 млрд. рублей и 22954 новыми рабочими местами. Группа активной стадии реализации (2 группа) – проекты в стадии реализации – включает в себя 39 инвестиционных проектов с общим объёмом инвестиций 26,5 млрд. рублей и 6096 новыми рабочими местами. Группа приостановленных проектов (3 группа) – включает в себя 17 инвестиционных проектов.  По состоянию на 01.10.2017 общий инвестиционный портфель составлял 140,5 млрд. рублей, общая численность рабочих мест, предполагаемая к созданию по всем проектам – 30376.</t>
  </si>
  <si>
    <t>В 2017 году запланировано создание 22995 рабочих мест. По состоянию на 05 декабря 2017 года на территории Ульяновской области создано 22409 рабочих мест, что составляет 97,5% от выполнения плана на 2017 год (за аналогичный период 2016 года создано 21838 рабочих мест, что составляло 97,1 % от выполнения плана на 2016 год).
Доля рабочих мест, созданных в рамках инвестиционных проектов, составляет 10,6 % (2386 рабочих мест) от общего количества рабочих мест, созданных с начала года.
В сфере малого и среднего бизнеса создано 16261 рабочее место, что составляет 72,6 % от общего количества созданных рабочих мест. 
Наибольшее количество рабочих мест создано в г.Ульяновске (12694), г.Димитровграде (1907), Цильнинском районе (572), Ульяновском районе (572), Николаевском районе (529), Сурском районе (502). 
В рейтинге по выполнению плана на 2017 год лидирующие позиции занимают муниципальные образования: Инзенский район (137,4%), Старокулаткинский район (125,2%), Цильнинский район (122,5%), Кузоватовский район (110,5%), Чердаклинский район (108,2%). Замыкают рейтинг муниципальные образования Тереньгульский район (92,2%), город Димитровград (90,6%), Новоспасский район (90,5%).</t>
  </si>
  <si>
    <t xml:space="preserve">С начала года на территории Ульяновской области создано 8250 высокопроизводительных рабочих мест, что составляет 36,8 % от общего количества созданных рабочих мест. Выполнение годового плана по созданию высокопроизводительных рабочих мест составляет 119,6%.  Наибольшая доля высокопроизводительных рабочих мест отмечена в г.Ульяновске (45,8%), Цильнинском районе (36,0%), Сенгилеевском районе (35,8%). Наименьшая доля высокопроизводительных рабочих мест в Старокулаткинском районе (7,6%), в Карсунском районе (16,0%), в Инзенском районе (14,1%). </t>
  </si>
  <si>
    <t>Финансирование осуществлено в рамках Соглашения от 16.10.2017 № 81. .В рамках реализации подпрограммы «Развитие инновационной и инвестиционной деятельности в Ульяновской области» на 2014-2020 годы государственной программы Ульяновской области «Формирование благоприятного инвестиционного климата в Ульяновской области» на 2014-2020 годы в 2017 годусокращено финансирование по мероприятию предоставление субсидий автономной некоммерческой организации «Центр развития ядерного инновационного кластера города Димитровграда Ульяновской области» на обеспечение её деятельности на сумму 1000,0 тыс. рублей. Указанные средства перераспределены на непрограммное мероприятие «Предоставление субсидий автономной некоммерческой организации содействия развитию системы мониторинга «Цивилизация» на обеспечение её деятельности».</t>
  </si>
  <si>
    <t>Реализация не менее 3 новых проектов, направленных на внедрение передовых технологий, создание новых продуктов, либо организацию импортозамещающих производств. Одобрена заявка ООО «Призма»  на получение займа в размере 12 млн. руб. на период 60 мес., средства будут направлены на дофинансирование проекта (11 октября 2017 г.)по производству зеркал в сборе для АО «АВТОВАЗ». ООО"Мега Комплект" - приобретение оборудования для расширения действующего производства (металлообработка). Заявка одобрена, часть средств (5 млн) уже перечислена. Рассмотены на заседании экспетртного совета (11 октября 2017 г.) и одобрены   3 проекта: 1) Группа компаний "Патриот" проект по расширению производства (металлообработка), сумма займа 8 млн руб.; 2) ООО "Ева" (19,8 млн руб.) проект по производству кондитерских изделий.3) ООО "Древо М" (приобретение оборудования, в том числе затраты на транспортировку, монтаж, пуско-наладку, ввод в эксплуатацию приобретаемого оборудования) 3,96 млн руб. На заседании Экспертного Совета 15.11.2017 одобрены еще 2 заявки: ООО "Пром Град"  (9,9 млн. руб.), приобретение оборудования для гальванического цинкования, ООО«УЛПЛАСТ» в размере 7,5 млн руб.  инжекционно-литьевой машины - оборудования  по переработке пластмасс.  На завершающих этапах  проект ООО "Сталь Сервис" (30 млн.руб.) приобретение оборудования для профильной резки металла</t>
  </si>
  <si>
    <t xml:space="preserve">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104% к объему 2016 года.  1. ООО ГЦ «ТУЛЗ» - Инвестиционный проект «Производство измерительного инструмента». Объём инвестиций: 235 млн. руб., количество создаваемых рабочих мест: 65 человек, площадь требуемой под проект инвестплошадки составляет 500 кв.м. В рамках проекта запланировано производство штангенциркулей, микрометрического инструмента, индикаторов и индикаторного инструмента, измерительного оборудования.
        Между АО «ДААЗ» и ООО «ГЦ Тулз» подписан договор аренды офисных помещений. У компании имеется задолженность перед АО «ДААЗ» по оплате арендной платы. Между АО «ДААЗ» и ООО «ГЦ Тулз» подписано «Соглашение о ведении хозяйственной деятельности на территории ИПП ДААЗ» (от 10.05.16.). 
ООО ГЦ «ТУЛЗ» в январе - апреле 2017 года была оказана правительственная помощь в получении кредита от Регионального Фонда поддержки предпринимательства. В апреле 2017 года получен кредит на сумму 0,9 млн. рублей. На данный момент оказывается помощь в получении сертификата Торгово-промышленной палаты. 
2. ООО «НефтехимКомплектация» - Инвестиционный проект «Производство металлоконструкций, резервуаров для нефтяной, химической и газовой промышленности». 
В 2018-2019гг ООО «НХК» планируют создание 200 рабочих мест, с инвестированием 50 млн. рублей, площадь инвестплошадки составляет  2500 кв.м.
 Между АО «ДААЗ» и ООО «НХК» подписан договор аренды №0001-24/309 от 23.09.16. 
Потенциальные резиденты и прочие арендаторы:
1. ООО «Веста» 
Инвестиционный проект ГК «Магеллан»: «Организация производства форменной одежды». 
Является одним из крупнейших потенциальных резидентов индустриального парка. Группа компаний «Магеллан» более 20 лет создает одежду для силовых структур, армии и любителей активного отдыха. 
Объём инвестиций в проект составляет 50 млн. руб., среднесписочная численность на весь проект составляет 600 чел. (на первом этапе в 2017 г. - 100 новых рабочих мест с наймом 200 работников). 
Площадка для размещения швейного производства выбрана на территории ИПП ДААЗ. Между АО «ДААЗ» и ООО «Веста» подписаны: договор аренды помещений и  Соглашение о ведении хозяйственной деятельности на территории ИПП ДААЗ, в соответствии с которым АО «ДААЗ» провел подготовку площадей (ремонт) в установленные Соглашением сроки. 
13 сентября 2017 года ООО «Веста» провели встречу с подрядной организацией по вопросам: обеспечения местного электроснабжения рабочих мест в швейных цехах (прокладка электрокабелей) и установки перегородок для выделения швейных цехов (перепланировки площадей). На октябрь 2017 года запланированы работы по перепланировке площадей подрядной организацией, завоз оборудования и прием персонала будет осуществляться после завершения работ подрядчиком (конец октября-ноябрь 2017 г.). 
С целью подбора персонала ОГКУ ЦЗН города Димитровграда Ульяновской области и отделом по работе с персоналом АО «ДААЗ», проведено анкетирование работников промплощадки ДААЗ, а также граждан, учащихся учебных заведений желающих работать на швейном производстве. В здании АО «ДААЗ» в сентябре 2017 г. была организована рабочая площадка, оборудованная швейными машинками, где проходит тестирование соискателей на рабочие места. В месяца ООО «Веста» проводила тестирование и отбор персонала. Так, на 01.122.1 отобрано 80 человек (всего требуется набрать 200 чел.). 
Была достигнута договоренность с Димитровградский техническим колледжем об обучении безработных граждан (ориентировочная стоимость обучения не превышает 6000 руб.). В связи с неполной занятостью на Мулловской суконной фабрике, также возможно трудоустройство сотрудников МСФ на ГК «Магеллан». В  январе-феврале 2018 года  запланировано проведение мероприятий по подготовке к работе производственных площадей, закупке оборудования и т.д.
2. ООО «Клинская мебельная фабрика». 
Инвестиционный проект «Производство комплектующих для мягкой мебели и готовых изделий (матрас, диван, принадлежности для сна)» на территории ИПП «ДААЗ». 
Общий объем инвестиций резидента в проект (с 2017 по 2027 года) составляет 335 млн.руб.  Общее количество рабочих мест, которое резидент планирует создать в период с 2017 г. по 2027 г. составляет 1000 единиц.  Площадь, необходимая для проекта площадки составляет 10 000 – 20 000 кв.м. 
Оказана помощь в выборе инвестиционной площадки, в переговорах и посещение площадки ИПП «ДААЗ», проведены переговоры по достижению целевой стоимости аренды производственных и административных помещений с ИПП «ДААЗ», предоставлены разъясняющие материалы по мерам государственной и муниципальной поддержки по развитию малого и среднего предпринимательству на территории города Димитровграда Ульяновской области с учетом получения статуса ТОСЭР, достигнута принципиальная договоренность с собственником фабрики о размещении на территории ИПП «ДААЗ». В настоящий момент  ведется активная работа по оформлению документов. На территории промплощадки зарегистрировано новое юридическое лицо ООО "Клинской мебельной фабрики" - ООО "Димитровград Мебель" (ООО "ДМ"). ИПП предоставлено в аренду офисное помещение. На текущем этапе имеется устная договоренность смежду ООО "ДМ" и ИПП ДААЗ о резервировании площадей в здании блока "Е" под реализацию проекта.  
3. ООО "Олимп-Моторс". 
Проект «Производство моторедукторов». 
Компания рассматривает площадку ИПП ДААЗ под размещение производства моторедукторов (одним из потребителей продукции является ООО «ДЗА»).  
ООО «Олимп-Моторс»  дважды посещал ИПП ДААЗ.  Окончательное решение будет принято в январе-феврале 2018 года. 
4. Компания "Хидтек" (Турция).
Проект по организации в РФ склада готовой продукции (оборудования) компании "Хидтек" (Турция). ИПП ДААЗ направил в адрес АО «Корпорация развития Ульяновской области» предложение по размещению компании «Хидтек» в индустриальном парке «ДААЗ». Компания проводит  мониторинг площадок в нескольких регионах РФ. Окончательное 
5. ООО «ГК БКС» (Волгоград). 
Инвестиционный проект «Производство медицинских технических средств реабилитации инвалидов и средств детской гигиены». 
Между ООО «ГК БКС» и АО «ДААЗ» подписано Соглашение о ведении хозяйственной деятельности на территории Индустриально-промышленного парка ДААЗ, подписан договор аренды офисных помещений.В настоящее время проект не реализуется, т.к. в ООО «ГК БКС» не решен вопрос финансирования проекта. Компания имеет задолженность перед АО «ДААЗ» по оплате аренды офисного помещения. Рассматривается вопрос о расторжении договора аренды. В настоящий момент, в связи с возникшими структурными и финансовыми изменениями на ООО"ГК БКС", рассматривается вопрос целесообразности реализации проектва 
6. ООО "Дата Центр" г.Ульяновск, требуемый объем площадей составляет порядка 200 м. В настоящий момент проходит обсуждение условий сотрудничества.
</t>
  </si>
  <si>
    <r>
      <t xml:space="preserve">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t>
    </r>
    <r>
      <rPr>
        <sz val="10"/>
        <color rgb="FF7030A0"/>
        <rFont val="Times New Roman"/>
        <family val="1"/>
        <charset val="204"/>
      </rPr>
      <t xml:space="preserve">Департаментом промышленности разработан проект постановления Правительства Ульяновской области «Об утверждении Порядка предоставления субсидий из областного бюджета Ульяновской области организациям, численность работников которых, относящихся к лицам с ограниченными возможностями здоровья, превышает 50 % общей численности работников организаций, в целях возмещения затрат таких организаций, связанных с оплатой услуг теплоснабжения, электроснабжения, водоснабжения и водоотведения». 
Данный проект постановления разработан с целью сохранения рабочих мест для инвалидов на следующих предприятиях: 
1. ООО «Ульяновское предприятие «Автоконтакт»;
2. ООО  «Димитровград ЖгутКомплект»;
3. ООО «Ульяновское Социально-Реабилитационное предприятие». Сумма расходов из областного бюджета в 2017 году при предоставлении субсидий составит 5000,0 тыс. рублей за счёт перераспределения бюджетных ассигнований, предусмотренных Министерству промышленности, строительства, ЖКК и транспорта Ульяновской области.
Субсидирование части затрат вышеуказанным предприятиям за пользование услугами теплоснабжения, электрической энергии, водоснабжения и водоотведения позволит:
снизить себестоимость производства для установления более низких и соответственно конкурентоспособных цен на выпускаемые изделия;
увеличить объёмы производства готовой продукции, работ, услуг;
направить высвободившиеся денежные средства на техническое перевооружение организаций, сохранение рабочих мест и обеспечение трудовой занятости инвалидов.
В настоящее время данный проект постановления прошел все необходимые процедуры согласования и направлен на визирование Председателю Правительства Ульяновской области.
</t>
    </r>
  </si>
  <si>
    <t>По состоянию на 01.09.2017 введены в эксплуатацию следующие объекты инфраструктуры ОЭЗ «Ульяновск»: ограждение территории, сети водоснабжения и хозяйственно-бытовой канализации, система газоснабжения, сети электроснабжения, объекты коммунальной зоны, сети связи. В 2017 году ожидается ввод в эксплуатацию следующих объектов инфраструктуры ОЭЗ «Ульяновск»: объекты таможенной инфраструктуры, индустриальный парк, дорога 3-й технической категории, БКТП и КЛ 10 КВ, автодороги и рулежной дороги.В 1 квартале 2017 года был утвержден проект планировки территории 2-го пускового комплекса ОЭЗ «Ульяновск». На 01.08.2017 в ОЭЗ «Ульяновск» зарегистрированы 11 резидентов. Отклонения допустимы, финансирование перенесено на конец года.</t>
  </si>
  <si>
    <t>20,5        (оценка)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</si>
</sst>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
      <sz val="10"/>
      <color rgb="FF7030A0"/>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12" applyNumberFormat="0" applyAlignment="0" applyProtection="0"/>
    <xf numFmtId="0" fontId="25" fillId="28" borderId="13" applyNumberFormat="0" applyAlignment="0" applyProtection="0"/>
    <xf numFmtId="0" fontId="26" fillId="28" borderId="12" applyNumberFormat="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0" borderId="17" applyNumberFormat="0" applyFill="0" applyAlignment="0" applyProtection="0"/>
    <xf numFmtId="0" fontId="31" fillId="29" borderId="18" applyNumberFormat="0" applyAlignment="0" applyProtection="0"/>
    <xf numFmtId="0" fontId="32" fillId="0" borderId="0" applyNumberFormat="0" applyFill="0" applyBorder="0" applyAlignment="0" applyProtection="0"/>
    <xf numFmtId="0" fontId="33" fillId="30" borderId="0" applyNumberFormat="0" applyBorder="0" applyAlignment="0" applyProtection="0"/>
    <xf numFmtId="0" fontId="34" fillId="0" borderId="0"/>
    <xf numFmtId="0" fontId="35" fillId="31" borderId="0" applyNumberFormat="0" applyBorder="0" applyAlignment="0" applyProtection="0"/>
    <xf numFmtId="0" fontId="36" fillId="0" borderId="0" applyNumberFormat="0" applyFill="0" applyBorder="0" applyAlignment="0" applyProtection="0"/>
    <xf numFmtId="0" fontId="1" fillId="32" borderId="19" applyNumberFormat="0" applyFont="0" applyAlignment="0" applyProtection="0"/>
    <xf numFmtId="0" fontId="37" fillId="0" borderId="20" applyNumberFormat="0" applyFill="0" applyAlignment="0" applyProtection="0"/>
    <xf numFmtId="0" fontId="38" fillId="0" borderId="0" applyNumberFormat="0" applyFill="0" applyBorder="0" applyAlignment="0" applyProtection="0"/>
    <xf numFmtId="0" fontId="39" fillId="33" borderId="0" applyNumberFormat="0" applyBorder="0" applyAlignment="0" applyProtection="0"/>
  </cellStyleXfs>
  <cellXfs count="205">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4"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0" fontId="21" fillId="0" borderId="0" xfId="36" applyFont="1"/>
    <xf numFmtId="0" fontId="3" fillId="2" borderId="1" xfId="0" applyFont="1" applyFill="1" applyBorder="1" applyAlignment="1">
      <alignment horizontal="center" vertical="center" wrapText="1"/>
    </xf>
    <xf numFmtId="0" fontId="17" fillId="0" borderId="1" xfId="36" applyFont="1" applyBorder="1" applyAlignment="1">
      <alignment horizontal="center" vertical="center" wrapText="1"/>
    </xf>
    <xf numFmtId="0" fontId="34" fillId="0" borderId="0" xfId="36"/>
    <xf numFmtId="0" fontId="8" fillId="0" borderId="1" xfId="36" applyFont="1" applyBorder="1" applyAlignment="1">
      <alignment horizontal="center" vertical="center" wrapText="1"/>
    </xf>
    <xf numFmtId="0" fontId="40" fillId="34" borderId="1" xfId="36" applyFont="1" applyFill="1" applyBorder="1"/>
    <xf numFmtId="0" fontId="40"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0" fontId="8" fillId="0" borderId="1" xfId="36" applyFont="1" applyBorder="1" applyAlignment="1">
      <alignment horizontal="center" vertical="top"/>
    </xf>
    <xf numFmtId="0" fontId="41" fillId="0" borderId="1" xfId="36" applyFont="1" applyBorder="1" applyAlignment="1">
      <alignment horizontal="center" vertical="top"/>
    </xf>
    <xf numFmtId="0" fontId="40"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0" fillId="0" borderId="5" xfId="0" applyFont="1" applyFill="1" applyBorder="1" applyAlignment="1">
      <alignment horizontal="center" vertical="center" wrapText="1"/>
    </xf>
    <xf numFmtId="2" fontId="40" fillId="0" borderId="1" xfId="0" applyNumberFormat="1" applyFont="1" applyBorder="1" applyAlignment="1">
      <alignment horizontal="center" wrapText="1"/>
    </xf>
    <xf numFmtId="2" fontId="40" fillId="0" borderId="1" xfId="0" applyNumberFormat="1" applyFont="1" applyBorder="1" applyAlignment="1">
      <alignment horizontal="center" vertical="center" wrapText="1"/>
    </xf>
    <xf numFmtId="0" fontId="8" fillId="0" borderId="7" xfId="36" applyFont="1" applyBorder="1"/>
    <xf numFmtId="0" fontId="4" fillId="0" borderId="1" xfId="36" applyFont="1" applyBorder="1" applyAlignment="1">
      <alignment horizontal="center" vertical="top"/>
    </xf>
    <xf numFmtId="165" fontId="8" fillId="0" borderId="1" xfId="36" applyNumberFormat="1" applyFont="1" applyBorder="1" applyAlignment="1">
      <alignment horizontal="center" vertical="top"/>
    </xf>
    <xf numFmtId="165" fontId="41" fillId="0" borderId="1" xfId="36" applyNumberFormat="1" applyFont="1" applyBorder="1" applyAlignment="1">
      <alignment horizontal="center" vertical="top"/>
    </xf>
    <xf numFmtId="165" fontId="40" fillId="0" borderId="1" xfId="36" applyNumberFormat="1" applyFont="1" applyBorder="1" applyAlignment="1">
      <alignment horizontal="center" vertical="top"/>
    </xf>
    <xf numFmtId="9" fontId="8" fillId="0" borderId="1" xfId="36" applyNumberFormat="1" applyFont="1" applyBorder="1" applyAlignment="1">
      <alignment horizontal="center" vertical="top"/>
    </xf>
    <xf numFmtId="0" fontId="8" fillId="34" borderId="1" xfId="36" applyFont="1" applyFill="1" applyBorder="1" applyAlignment="1">
      <alignment horizontal="center" vertical="center" wrapText="1"/>
    </xf>
    <xf numFmtId="0" fontId="4" fillId="34" borderId="1" xfId="0" applyFont="1" applyFill="1" applyBorder="1" applyAlignment="1">
      <alignment horizontal="center" vertical="top"/>
    </xf>
    <xf numFmtId="164" fontId="4" fillId="34" borderId="1" xfId="0" applyNumberFormat="1" applyFont="1" applyFill="1" applyBorder="1" applyAlignment="1">
      <alignment horizontal="center" vertical="top"/>
    </xf>
    <xf numFmtId="165" fontId="8" fillId="34" borderId="1" xfId="0" applyNumberFormat="1" applyFont="1" applyFill="1" applyBorder="1" applyAlignment="1">
      <alignment horizontal="center" vertical="top"/>
    </xf>
    <xf numFmtId="164" fontId="8" fillId="34" borderId="1" xfId="0" applyNumberFormat="1" applyFont="1" applyFill="1" applyBorder="1" applyAlignment="1">
      <alignment horizontal="center" vertical="top"/>
    </xf>
    <xf numFmtId="0" fontId="7" fillId="2" borderId="0" xfId="0" applyFont="1" applyFill="1" applyAlignment="1">
      <alignment horizontal="lef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8" fillId="0" borderId="5" xfId="36" applyFont="1" applyBorder="1" applyAlignment="1">
      <alignment horizontal="center" vertical="center"/>
    </xf>
    <xf numFmtId="0" fontId="8" fillId="0" borderId="6" xfId="36" applyFont="1" applyBorder="1" applyAlignment="1">
      <alignment horizontal="center" vertical="center"/>
    </xf>
    <xf numFmtId="0" fontId="8" fillId="0" borderId="7" xfId="36" applyFont="1" applyBorder="1" applyAlignment="1">
      <alignment horizontal="center" vertic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34" borderId="5" xfId="0" applyNumberFormat="1" applyFont="1" applyFill="1" applyBorder="1" applyAlignment="1">
      <alignment horizontal="center"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0" fontId="4" fillId="34" borderId="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5"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34" borderId="7"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8" fillId="0" borderId="23" xfId="36" applyFont="1" applyBorder="1" applyAlignment="1">
      <alignment horizontal="center" vertical="center"/>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17"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7" fillId="34" borderId="8" xfId="0" applyFont="1" applyFill="1" applyBorder="1" applyAlignment="1">
      <alignment horizontal="center" vertical="center" wrapText="1"/>
    </xf>
    <xf numFmtId="0" fontId="0" fillId="34" borderId="21" xfId="0" applyFill="1" applyBorder="1" applyAlignment="1">
      <alignment horizontal="center" vertical="center" wrapText="1"/>
    </xf>
    <xf numFmtId="0" fontId="0" fillId="34" borderId="9" xfId="0" applyFill="1" applyBorder="1" applyAlignment="1">
      <alignment horizontal="center" vertical="center"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34" borderId="5" xfId="0" applyFont="1" applyFill="1" applyBorder="1" applyAlignment="1">
      <alignment horizontal="center" vertical="top" wrapText="1"/>
    </xf>
    <xf numFmtId="0" fontId="4" fillId="34" borderId="6" xfId="0" applyFont="1" applyFill="1" applyBorder="1" applyAlignment="1">
      <alignment horizontal="center" vertical="top" wrapText="1"/>
    </xf>
    <xf numFmtId="0" fontId="4" fillId="34" borderId="7" xfId="0" applyFont="1" applyFill="1" applyBorder="1" applyAlignment="1">
      <alignment horizontal="center" vertical="top" wrapText="1"/>
    </xf>
    <xf numFmtId="0" fontId="8" fillId="0" borderId="5"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4" fillId="34" borderId="6" xfId="36" applyFont="1" applyFill="1" applyBorder="1" applyAlignment="1">
      <alignment horizontal="center" vertical="center" wrapText="1"/>
    </xf>
    <xf numFmtId="0" fontId="4"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0" fillId="34" borderId="6" xfId="36" applyFont="1" applyFill="1" applyBorder="1" applyAlignment="1">
      <alignment horizontal="center"/>
    </xf>
    <xf numFmtId="0" fontId="40" fillId="34" borderId="7" xfId="36" applyFont="1" applyFill="1" applyBorder="1" applyAlignment="1">
      <alignment horizontal="center"/>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34" borderId="5" xfId="0" applyNumberFormat="1" applyFont="1" applyFill="1" applyBorder="1" applyAlignment="1">
      <alignment horizontal="center" wrapText="1"/>
    </xf>
    <xf numFmtId="0" fontId="4" fillId="34" borderId="6" xfId="0" applyNumberFormat="1" applyFont="1" applyFill="1" applyBorder="1" applyAlignment="1">
      <alignment horizontal="center" wrapText="1"/>
    </xf>
    <xf numFmtId="0" fontId="4" fillId="34" borderId="7" xfId="0" applyNumberFormat="1" applyFont="1" applyFill="1" applyBorder="1" applyAlignment="1">
      <alignment horizontal="center"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15" fillId="0" borderId="0" xfId="36" applyFont="1" applyBorder="1" applyAlignment="1">
      <alignment horizontal="left"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1" fillId="0" borderId="0" xfId="36" applyFont="1" applyBorder="1" applyAlignment="1">
      <alignment horizontal="left" wrapText="1"/>
    </xf>
    <xf numFmtId="0" fontId="6" fillId="0" borderId="2" xfId="36" applyFont="1" applyBorder="1" applyAlignment="1">
      <alignment horizontal="center" wrapText="1"/>
    </xf>
    <xf numFmtId="0" fontId="6" fillId="0" borderId="3" xfId="36" applyFont="1" applyBorder="1" applyAlignment="1">
      <alignment horizontal="center" wrapText="1"/>
    </xf>
    <xf numFmtId="0" fontId="6" fillId="0" borderId="4" xfId="36" applyFont="1" applyBorder="1" applyAlignment="1">
      <alignment horizontal="center"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abSelected="1" zoomScale="110" zoomScaleNormal="110" workbookViewId="0">
      <selection activeCell="K21" sqref="K21"/>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131</v>
      </c>
      <c r="F2" s="44"/>
      <c r="G2" s="43"/>
      <c r="H2" s="43"/>
      <c r="I2" s="43"/>
      <c r="J2" s="43"/>
      <c r="K2" s="45"/>
    </row>
    <row r="3" spans="1:11" x14ac:dyDescent="0.2">
      <c r="A3" s="88" t="s">
        <v>129</v>
      </c>
      <c r="B3" s="88"/>
      <c r="C3" s="88"/>
      <c r="D3" s="88"/>
      <c r="E3" s="88"/>
      <c r="F3" s="88"/>
      <c r="G3" s="88"/>
      <c r="H3" s="88"/>
      <c r="I3" s="88"/>
      <c r="J3" s="88"/>
      <c r="K3" s="88"/>
    </row>
    <row r="4" spans="1:11" x14ac:dyDescent="0.2">
      <c r="A4" s="89" t="s">
        <v>5</v>
      </c>
      <c r="B4" s="89" t="s">
        <v>7</v>
      </c>
      <c r="C4" s="89" t="s">
        <v>8</v>
      </c>
      <c r="D4" s="89" t="s">
        <v>9</v>
      </c>
      <c r="E4" s="89" t="s">
        <v>10</v>
      </c>
      <c r="F4" s="89" t="s">
        <v>20</v>
      </c>
      <c r="G4" s="91" t="s">
        <v>11</v>
      </c>
      <c r="H4" s="92"/>
      <c r="I4" s="92"/>
      <c r="J4" s="93"/>
      <c r="K4" s="89" t="s">
        <v>2</v>
      </c>
    </row>
    <row r="5" spans="1:11" ht="60.75" customHeight="1" x14ac:dyDescent="0.2">
      <c r="A5" s="90"/>
      <c r="B5" s="90"/>
      <c r="C5" s="90"/>
      <c r="D5" s="90"/>
      <c r="E5" s="90"/>
      <c r="F5" s="90"/>
      <c r="G5" s="9" t="s">
        <v>12</v>
      </c>
      <c r="H5" s="9" t="s">
        <v>13</v>
      </c>
      <c r="I5" s="9" t="s">
        <v>3</v>
      </c>
      <c r="J5" s="9" t="s">
        <v>4</v>
      </c>
      <c r="K5" s="90"/>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130</v>
      </c>
      <c r="B8" s="84">
        <v>596</v>
      </c>
      <c r="C8" s="84" t="s">
        <v>14</v>
      </c>
      <c r="D8" s="84" t="s">
        <v>188</v>
      </c>
      <c r="E8" s="84" t="s">
        <v>86</v>
      </c>
      <c r="F8" s="11">
        <v>2012</v>
      </c>
      <c r="G8" s="84" t="s">
        <v>70</v>
      </c>
      <c r="H8" s="11" t="s">
        <v>24</v>
      </c>
      <c r="I8" s="22" t="s">
        <v>23</v>
      </c>
      <c r="J8" s="12">
        <v>0</v>
      </c>
      <c r="K8" s="94" t="s">
        <v>132</v>
      </c>
    </row>
    <row r="9" spans="1:11" ht="22.5" x14ac:dyDescent="0.2">
      <c r="A9" s="22" t="s">
        <v>35</v>
      </c>
      <c r="B9" s="85"/>
      <c r="C9" s="85"/>
      <c r="D9" s="85"/>
      <c r="E9" s="85"/>
      <c r="F9" s="22">
        <v>2013</v>
      </c>
      <c r="G9" s="85"/>
      <c r="H9" s="22" t="s">
        <v>27</v>
      </c>
      <c r="I9" s="13" t="s">
        <v>25</v>
      </c>
      <c r="J9" s="22">
        <v>0</v>
      </c>
      <c r="K9" s="95"/>
    </row>
    <row r="10" spans="1:11" ht="22.5" x14ac:dyDescent="0.2">
      <c r="A10" s="22" t="s">
        <v>40</v>
      </c>
      <c r="B10" s="85"/>
      <c r="C10" s="85"/>
      <c r="D10" s="85"/>
      <c r="E10" s="85"/>
      <c r="F10" s="22">
        <v>2014</v>
      </c>
      <c r="G10" s="85"/>
      <c r="H10" s="15" t="s">
        <v>71</v>
      </c>
      <c r="I10" s="13" t="s">
        <v>94</v>
      </c>
      <c r="J10" s="22" t="s">
        <v>95</v>
      </c>
      <c r="K10" s="95"/>
    </row>
    <row r="11" spans="1:11" ht="22.5" x14ac:dyDescent="0.2">
      <c r="A11" s="22" t="s">
        <v>41</v>
      </c>
      <c r="B11" s="85"/>
      <c r="C11" s="85"/>
      <c r="D11" s="85"/>
      <c r="E11" s="85"/>
      <c r="F11" s="22">
        <v>2015</v>
      </c>
      <c r="G11" s="85"/>
      <c r="H11" s="22" t="s">
        <v>71</v>
      </c>
      <c r="I11" s="13" t="s">
        <v>96</v>
      </c>
      <c r="J11" s="22" t="s">
        <v>74</v>
      </c>
      <c r="K11" s="95"/>
    </row>
    <row r="12" spans="1:11" ht="49.5" customHeight="1" x14ac:dyDescent="0.2">
      <c r="A12" s="22" t="s">
        <v>42</v>
      </c>
      <c r="B12" s="85"/>
      <c r="C12" s="85"/>
      <c r="D12" s="85"/>
      <c r="E12" s="85"/>
      <c r="F12" s="22">
        <v>2016</v>
      </c>
      <c r="G12" s="85"/>
      <c r="H12" s="22" t="s">
        <v>76</v>
      </c>
      <c r="I12" s="26" t="s">
        <v>133</v>
      </c>
      <c r="J12" s="27" t="s">
        <v>134</v>
      </c>
      <c r="K12" s="22"/>
    </row>
    <row r="13" spans="1:11" ht="12.75" customHeight="1" x14ac:dyDescent="0.2">
      <c r="A13" s="22" t="s">
        <v>43</v>
      </c>
      <c r="B13" s="85"/>
      <c r="C13" s="85"/>
      <c r="D13" s="85"/>
      <c r="E13" s="85"/>
      <c r="F13" s="22">
        <v>2017</v>
      </c>
      <c r="G13" s="85"/>
      <c r="H13" s="22" t="s">
        <v>82</v>
      </c>
      <c r="I13" s="13"/>
      <c r="J13" s="22"/>
      <c r="K13" s="22"/>
    </row>
    <row r="14" spans="1:11" ht="15" customHeight="1" x14ac:dyDescent="0.2">
      <c r="A14" s="22" t="s">
        <v>44</v>
      </c>
      <c r="B14" s="85"/>
      <c r="C14" s="85"/>
      <c r="D14" s="85"/>
      <c r="E14" s="85"/>
      <c r="F14" s="22">
        <v>2018</v>
      </c>
      <c r="G14" s="85"/>
      <c r="H14" s="22" t="s">
        <v>66</v>
      </c>
      <c r="I14" s="13"/>
      <c r="J14" s="22"/>
      <c r="K14" s="22"/>
    </row>
    <row r="15" spans="1:11" ht="15" customHeight="1" x14ac:dyDescent="0.2">
      <c r="A15" s="22" t="s">
        <v>45</v>
      </c>
      <c r="B15" s="85"/>
      <c r="C15" s="85"/>
      <c r="D15" s="85"/>
      <c r="E15" s="85"/>
      <c r="F15" s="22">
        <v>2019</v>
      </c>
      <c r="G15" s="85"/>
      <c r="H15" s="22" t="s">
        <v>66</v>
      </c>
      <c r="I15" s="13"/>
      <c r="J15" s="22"/>
      <c r="K15" s="22"/>
    </row>
    <row r="16" spans="1:11" ht="14.25" customHeight="1" x14ac:dyDescent="0.2">
      <c r="A16" s="22" t="s">
        <v>46</v>
      </c>
      <c r="B16" s="86"/>
      <c r="C16" s="86"/>
      <c r="D16" s="86"/>
      <c r="E16" s="86"/>
      <c r="F16" s="22">
        <v>2020</v>
      </c>
      <c r="G16" s="86"/>
      <c r="H16" s="22" t="s">
        <v>66</v>
      </c>
      <c r="I16" s="13"/>
      <c r="J16" s="22"/>
      <c r="K16" s="22"/>
    </row>
    <row r="17" spans="1:13" ht="22.5" x14ac:dyDescent="0.2">
      <c r="A17" s="22" t="s">
        <v>177</v>
      </c>
      <c r="B17" s="84">
        <v>596</v>
      </c>
      <c r="C17" s="84" t="s">
        <v>15</v>
      </c>
      <c r="D17" s="84" t="s">
        <v>16</v>
      </c>
      <c r="E17" s="84" t="s">
        <v>87</v>
      </c>
      <c r="F17" s="22">
        <v>2012</v>
      </c>
      <c r="G17" s="22">
        <v>25</v>
      </c>
      <c r="H17" s="22">
        <v>25</v>
      </c>
      <c r="I17" s="22">
        <v>30.3</v>
      </c>
      <c r="J17" s="20">
        <f>I17-H17</f>
        <v>5.3000000000000007</v>
      </c>
      <c r="K17" s="84" t="s">
        <v>22</v>
      </c>
    </row>
    <row r="18" spans="1:13" ht="17.25" customHeight="1" x14ac:dyDescent="0.2">
      <c r="A18" s="22" t="s">
        <v>33</v>
      </c>
      <c r="B18" s="85"/>
      <c r="C18" s="85"/>
      <c r="D18" s="85"/>
      <c r="E18" s="85"/>
      <c r="F18" s="22">
        <v>2013</v>
      </c>
      <c r="G18" s="22">
        <v>25</v>
      </c>
      <c r="H18" s="22">
        <v>25</v>
      </c>
      <c r="I18" s="22">
        <v>29</v>
      </c>
      <c r="J18" s="20">
        <f>I18-H18</f>
        <v>4</v>
      </c>
      <c r="K18" s="85"/>
    </row>
    <row r="19" spans="1:13" ht="15" customHeight="1" x14ac:dyDescent="0.2">
      <c r="A19" s="22" t="s">
        <v>34</v>
      </c>
      <c r="B19" s="85"/>
      <c r="C19" s="85"/>
      <c r="D19" s="85"/>
      <c r="E19" s="85"/>
      <c r="F19" s="22">
        <v>2014</v>
      </c>
      <c r="G19" s="22">
        <v>25</v>
      </c>
      <c r="H19" s="22">
        <v>25</v>
      </c>
      <c r="I19" s="22">
        <v>27.7</v>
      </c>
      <c r="J19" s="20">
        <f>I19-H19</f>
        <v>2.6999999999999993</v>
      </c>
      <c r="K19" s="86"/>
    </row>
    <row r="20" spans="1:13" ht="18" customHeight="1" x14ac:dyDescent="0.2">
      <c r="A20" s="22" t="s">
        <v>47</v>
      </c>
      <c r="B20" s="85"/>
      <c r="C20" s="85"/>
      <c r="D20" s="85"/>
      <c r="E20" s="85"/>
      <c r="F20" s="22">
        <v>2015</v>
      </c>
      <c r="G20" s="22">
        <v>27</v>
      </c>
      <c r="H20" s="22">
        <v>27</v>
      </c>
      <c r="I20" s="22">
        <v>26.4</v>
      </c>
      <c r="J20" s="22">
        <f>I20-H20</f>
        <v>-0.60000000000000142</v>
      </c>
      <c r="K20" s="22"/>
    </row>
    <row r="21" spans="1:13" ht="34.5" customHeight="1" x14ac:dyDescent="0.2">
      <c r="A21" s="22" t="s">
        <v>48</v>
      </c>
      <c r="B21" s="85"/>
      <c r="C21" s="85"/>
      <c r="D21" s="85"/>
      <c r="E21" s="85"/>
      <c r="F21" s="22">
        <v>2016</v>
      </c>
      <c r="G21" s="22">
        <v>27</v>
      </c>
      <c r="H21" s="22">
        <v>27</v>
      </c>
      <c r="I21" s="22" t="s">
        <v>205</v>
      </c>
      <c r="J21" s="22">
        <v>-6.5</v>
      </c>
      <c r="K21" s="46" t="s">
        <v>137</v>
      </c>
    </row>
    <row r="22" spans="1:13" ht="21.75" customHeight="1" x14ac:dyDescent="0.2">
      <c r="A22" s="22" t="s">
        <v>49</v>
      </c>
      <c r="B22" s="85"/>
      <c r="C22" s="85"/>
      <c r="D22" s="85"/>
      <c r="E22" s="85"/>
      <c r="F22" s="22">
        <v>2017</v>
      </c>
      <c r="G22" s="22">
        <v>27</v>
      </c>
      <c r="H22" s="22">
        <v>27</v>
      </c>
      <c r="I22" s="22"/>
      <c r="J22" s="22"/>
      <c r="K22" s="22"/>
    </row>
    <row r="23" spans="1:13" ht="26.25" customHeight="1" x14ac:dyDescent="0.2">
      <c r="A23" s="22" t="s">
        <v>50</v>
      </c>
      <c r="B23" s="86"/>
      <c r="C23" s="86"/>
      <c r="D23" s="86"/>
      <c r="E23" s="86"/>
      <c r="F23" s="22">
        <v>2018</v>
      </c>
      <c r="G23" s="22">
        <v>27</v>
      </c>
      <c r="H23" s="22">
        <v>27</v>
      </c>
      <c r="I23" s="22"/>
      <c r="J23" s="22"/>
      <c r="K23" s="22"/>
    </row>
    <row r="24" spans="1:13" ht="33.75" customHeight="1" x14ac:dyDescent="0.2">
      <c r="A24" s="22" t="s">
        <v>178</v>
      </c>
      <c r="B24" s="84">
        <v>596</v>
      </c>
      <c r="C24" s="84" t="s">
        <v>17</v>
      </c>
      <c r="D24" s="84" t="s">
        <v>16</v>
      </c>
      <c r="E24" s="87" t="s">
        <v>88</v>
      </c>
      <c r="F24" s="11">
        <v>2012</v>
      </c>
      <c r="G24" s="84" t="s">
        <v>32</v>
      </c>
      <c r="H24" s="15">
        <v>102.9</v>
      </c>
      <c r="I24" s="22" t="s">
        <v>26</v>
      </c>
      <c r="J24" s="22">
        <v>0</v>
      </c>
      <c r="K24" s="22"/>
      <c r="M24" s="16"/>
    </row>
    <row r="25" spans="1:13" ht="46.5" customHeight="1" x14ac:dyDescent="0.2">
      <c r="A25" s="22" t="s">
        <v>36</v>
      </c>
      <c r="B25" s="85"/>
      <c r="C25" s="85"/>
      <c r="D25" s="85"/>
      <c r="E25" s="87"/>
      <c r="F25" s="22">
        <v>2013</v>
      </c>
      <c r="G25" s="85"/>
      <c r="H25" s="22" t="s">
        <v>78</v>
      </c>
      <c r="I25" s="22" t="s">
        <v>83</v>
      </c>
      <c r="J25" s="22">
        <v>-0.8</v>
      </c>
      <c r="K25" s="84" t="s">
        <v>0</v>
      </c>
    </row>
    <row r="26" spans="1:13" ht="45" x14ac:dyDescent="0.2">
      <c r="A26" s="22" t="s">
        <v>37</v>
      </c>
      <c r="B26" s="85"/>
      <c r="C26" s="85"/>
      <c r="D26" s="85"/>
      <c r="E26" s="87"/>
      <c r="F26" s="22">
        <v>2014</v>
      </c>
      <c r="G26" s="85"/>
      <c r="H26" s="22" t="s">
        <v>92</v>
      </c>
      <c r="I26" s="22" t="s">
        <v>93</v>
      </c>
      <c r="J26" s="22">
        <v>-1.8</v>
      </c>
      <c r="K26" s="85"/>
    </row>
    <row r="27" spans="1:13" ht="32.25" customHeight="1" x14ac:dyDescent="0.2">
      <c r="A27" s="22" t="s">
        <v>51</v>
      </c>
      <c r="B27" s="85"/>
      <c r="C27" s="85"/>
      <c r="D27" s="85"/>
      <c r="E27" s="87"/>
      <c r="F27" s="22">
        <v>2015</v>
      </c>
      <c r="G27" s="85"/>
      <c r="H27" s="22" t="s">
        <v>91</v>
      </c>
      <c r="I27" s="28" t="s">
        <v>89</v>
      </c>
      <c r="J27" s="22">
        <v>5.4</v>
      </c>
      <c r="K27" s="85"/>
    </row>
    <row r="28" spans="1:13" ht="32.25" customHeight="1" x14ac:dyDescent="0.2">
      <c r="A28" s="22" t="s">
        <v>52</v>
      </c>
      <c r="B28" s="85"/>
      <c r="C28" s="85"/>
      <c r="D28" s="85"/>
      <c r="E28" s="87"/>
      <c r="F28" s="22">
        <v>2016</v>
      </c>
      <c r="G28" s="85"/>
      <c r="H28" s="22" t="s">
        <v>29</v>
      </c>
      <c r="I28" s="22" t="s">
        <v>90</v>
      </c>
      <c r="J28" s="22">
        <v>-2</v>
      </c>
      <c r="K28" s="85"/>
    </row>
    <row r="29" spans="1:13" ht="17.25" customHeight="1" x14ac:dyDescent="0.2">
      <c r="A29" s="22" t="s">
        <v>53</v>
      </c>
      <c r="B29" s="85"/>
      <c r="C29" s="85"/>
      <c r="D29" s="85"/>
      <c r="E29" s="87"/>
      <c r="F29" s="22">
        <v>2017</v>
      </c>
      <c r="G29" s="85"/>
      <c r="H29" s="22" t="s">
        <v>30</v>
      </c>
      <c r="I29" s="22"/>
      <c r="J29" s="22"/>
      <c r="K29" s="85"/>
    </row>
    <row r="30" spans="1:13" ht="15" customHeight="1" x14ac:dyDescent="0.2">
      <c r="A30" s="22" t="s">
        <v>54</v>
      </c>
      <c r="B30" s="86"/>
      <c r="C30" s="86"/>
      <c r="D30" s="86"/>
      <c r="E30" s="87"/>
      <c r="F30" s="11">
        <v>2018</v>
      </c>
      <c r="G30" s="86"/>
      <c r="H30" s="22" t="s">
        <v>31</v>
      </c>
      <c r="I30" s="22"/>
      <c r="J30" s="22"/>
      <c r="K30" s="86"/>
    </row>
    <row r="31" spans="1:13" ht="15.75" customHeight="1" x14ac:dyDescent="0.2">
      <c r="A31" s="22" t="s">
        <v>179</v>
      </c>
      <c r="B31" s="84">
        <v>596</v>
      </c>
      <c r="C31" s="87" t="s">
        <v>18</v>
      </c>
      <c r="D31" s="87" t="s">
        <v>16</v>
      </c>
      <c r="E31" s="87" t="s">
        <v>187</v>
      </c>
      <c r="F31" s="11">
        <v>2012</v>
      </c>
      <c r="G31" s="87" t="s">
        <v>19</v>
      </c>
      <c r="H31" s="22">
        <v>102</v>
      </c>
      <c r="I31" s="22">
        <v>102</v>
      </c>
      <c r="J31" s="22">
        <v>0</v>
      </c>
      <c r="K31" s="22"/>
    </row>
    <row r="32" spans="1:13" s="3" customFormat="1" ht="58.5" customHeight="1" x14ac:dyDescent="0.2">
      <c r="A32" s="2" t="s">
        <v>38</v>
      </c>
      <c r="B32" s="85"/>
      <c r="C32" s="87"/>
      <c r="D32" s="87"/>
      <c r="E32" s="87"/>
      <c r="F32" s="11">
        <v>2013</v>
      </c>
      <c r="G32" s="87"/>
      <c r="H32" s="10" t="s">
        <v>28</v>
      </c>
      <c r="I32" s="19" t="s">
        <v>72</v>
      </c>
      <c r="J32" s="30">
        <v>-4</v>
      </c>
      <c r="K32" s="17"/>
    </row>
    <row r="33" spans="1:11" s="18" customFormat="1" ht="55.5" customHeight="1" x14ac:dyDescent="0.2">
      <c r="A33" s="2" t="s">
        <v>55</v>
      </c>
      <c r="B33" s="85"/>
      <c r="C33" s="87"/>
      <c r="D33" s="87"/>
      <c r="E33" s="87"/>
      <c r="F33" s="22">
        <v>2014</v>
      </c>
      <c r="G33" s="87"/>
      <c r="H33" s="10" t="s">
        <v>165</v>
      </c>
      <c r="I33" s="22" t="s">
        <v>73</v>
      </c>
      <c r="J33" s="21">
        <v>-9.6999999999999993</v>
      </c>
      <c r="K33" s="10" t="s">
        <v>67</v>
      </c>
    </row>
    <row r="34" spans="1:11" s="3" customFormat="1" ht="45" x14ac:dyDescent="0.2">
      <c r="A34" s="2" t="s">
        <v>56</v>
      </c>
      <c r="B34" s="85"/>
      <c r="C34" s="87"/>
      <c r="D34" s="87"/>
      <c r="E34" s="87"/>
      <c r="F34" s="22">
        <v>2015</v>
      </c>
      <c r="G34" s="87"/>
      <c r="H34" s="22" t="s">
        <v>79</v>
      </c>
      <c r="I34" s="29" t="s">
        <v>173</v>
      </c>
      <c r="J34" s="23">
        <v>-3.1</v>
      </c>
      <c r="K34" s="17"/>
    </row>
    <row r="35" spans="1:11" ht="45" x14ac:dyDescent="0.2">
      <c r="A35" s="2" t="s">
        <v>57</v>
      </c>
      <c r="B35" s="85"/>
      <c r="C35" s="87"/>
      <c r="D35" s="87"/>
      <c r="E35" s="87"/>
      <c r="F35" s="22">
        <v>2016</v>
      </c>
      <c r="G35" s="87"/>
      <c r="H35" s="25" t="s">
        <v>175</v>
      </c>
      <c r="I35" s="51" t="s">
        <v>174</v>
      </c>
      <c r="J35" s="23">
        <v>0.4</v>
      </c>
      <c r="K35" s="14"/>
    </row>
    <row r="36" spans="1:11" ht="45" x14ac:dyDescent="0.2">
      <c r="A36" s="2" t="s">
        <v>58</v>
      </c>
      <c r="B36" s="85"/>
      <c r="C36" s="87"/>
      <c r="D36" s="87"/>
      <c r="E36" s="87"/>
      <c r="F36" s="22">
        <v>2017</v>
      </c>
      <c r="G36" s="87"/>
      <c r="H36" s="24" t="s">
        <v>176</v>
      </c>
      <c r="I36" s="14"/>
      <c r="J36" s="14"/>
      <c r="K36" s="14"/>
    </row>
    <row r="37" spans="1:11" ht="19.5" customHeight="1" x14ac:dyDescent="0.2">
      <c r="A37" s="2" t="s">
        <v>59</v>
      </c>
      <c r="B37" s="86"/>
      <c r="C37" s="87"/>
      <c r="D37" s="87"/>
      <c r="E37" s="87"/>
      <c r="F37" s="22">
        <v>2018</v>
      </c>
      <c r="G37" s="87"/>
      <c r="H37" s="14"/>
      <c r="I37" s="14"/>
      <c r="J37" s="14"/>
      <c r="K37" s="14"/>
    </row>
    <row r="38" spans="1:11" s="4" customFormat="1" ht="12.75" x14ac:dyDescent="0.2">
      <c r="A38" s="4" t="s">
        <v>21</v>
      </c>
      <c r="F38" s="18"/>
    </row>
    <row r="39" spans="1:11" s="4" customFormat="1" ht="22.5" customHeight="1" x14ac:dyDescent="0.2">
      <c r="A39" s="83" t="s">
        <v>1</v>
      </c>
      <c r="B39" s="83"/>
      <c r="C39" s="83"/>
      <c r="D39" s="83"/>
      <c r="E39" s="83"/>
      <c r="F39" s="83"/>
      <c r="G39" s="83"/>
      <c r="H39" s="83"/>
      <c r="I39" s="83"/>
      <c r="J39" s="83"/>
      <c r="K39" s="83"/>
    </row>
    <row r="40" spans="1:11" s="4" customFormat="1" x14ac:dyDescent="0.2"/>
    <row r="41" spans="1:11" s="1" customFormat="1" ht="10.5" x14ac:dyDescent="0.15">
      <c r="K41" s="5"/>
    </row>
  </sheetData>
  <mergeCells count="32">
    <mergeCell ref="B8:B16"/>
    <mergeCell ref="E8:E16"/>
    <mergeCell ref="K8:K11"/>
    <mergeCell ref="E17:E23"/>
    <mergeCell ref="B17:B23"/>
    <mergeCell ref="C17:C23"/>
    <mergeCell ref="K17:K19"/>
    <mergeCell ref="C8:C16"/>
    <mergeCell ref="D8:D16"/>
    <mergeCell ref="D17:D23"/>
    <mergeCell ref="G8:G16"/>
    <mergeCell ref="A3:K3"/>
    <mergeCell ref="A4:A5"/>
    <mergeCell ref="B4:B5"/>
    <mergeCell ref="C4:C5"/>
    <mergeCell ref="D4:D5"/>
    <mergeCell ref="E4:E5"/>
    <mergeCell ref="K4:K5"/>
    <mergeCell ref="G4:J4"/>
    <mergeCell ref="F4:F5"/>
    <mergeCell ref="A39:K39"/>
    <mergeCell ref="C24:C30"/>
    <mergeCell ref="D24:D30"/>
    <mergeCell ref="E24:E30"/>
    <mergeCell ref="G24:G30"/>
    <mergeCell ref="G31:G37"/>
    <mergeCell ref="K25:K30"/>
    <mergeCell ref="B31:B37"/>
    <mergeCell ref="B24:B30"/>
    <mergeCell ref="C31:C37"/>
    <mergeCell ref="D31:D37"/>
    <mergeCell ref="E31:E37"/>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zoomScaleNormal="100" workbookViewId="0">
      <selection activeCell="A29" sqref="A29:G29"/>
    </sheetView>
  </sheetViews>
  <sheetFormatPr defaultRowHeight="15" x14ac:dyDescent="0.25"/>
  <cols>
    <col min="1" max="1" width="4.42578125" style="31" customWidth="1"/>
    <col min="2" max="2" width="21.140625" style="31" customWidth="1"/>
    <col min="3" max="3" width="76.1406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29.5703125" style="31" customWidth="1"/>
    <col min="15" max="16384" width="9.140625" style="31"/>
  </cols>
  <sheetData>
    <row r="1" spans="1:15" ht="31.5" customHeight="1" x14ac:dyDescent="0.25">
      <c r="A1" s="186" t="s">
        <v>180</v>
      </c>
      <c r="B1" s="187"/>
      <c r="C1" s="187"/>
      <c r="D1" s="187"/>
      <c r="E1" s="187"/>
      <c r="F1" s="187"/>
      <c r="G1" s="187"/>
      <c r="H1" s="187"/>
      <c r="I1" s="187"/>
      <c r="J1" s="187"/>
      <c r="K1" s="187"/>
      <c r="L1" s="187"/>
      <c r="M1" s="187"/>
      <c r="N1" s="188"/>
      <c r="O1" s="41"/>
    </row>
    <row r="2" spans="1:15" ht="15.75" customHeight="1" x14ac:dyDescent="0.25">
      <c r="A2" s="186" t="s">
        <v>129</v>
      </c>
      <c r="B2" s="187"/>
      <c r="C2" s="187"/>
      <c r="D2" s="187"/>
      <c r="E2" s="187"/>
      <c r="F2" s="187"/>
      <c r="G2" s="187"/>
      <c r="H2" s="187"/>
      <c r="I2" s="187"/>
      <c r="J2" s="187"/>
      <c r="K2" s="187"/>
      <c r="L2" s="187"/>
      <c r="M2" s="187"/>
      <c r="N2" s="188"/>
      <c r="O2" s="41"/>
    </row>
    <row r="3" spans="1:15" ht="15.75" x14ac:dyDescent="0.25">
      <c r="A3" s="189" t="s">
        <v>5</v>
      </c>
      <c r="B3" s="189" t="s">
        <v>128</v>
      </c>
      <c r="C3" s="189" t="s">
        <v>127</v>
      </c>
      <c r="D3" s="190" t="s">
        <v>126</v>
      </c>
      <c r="E3" s="191"/>
      <c r="F3" s="189" t="s">
        <v>125</v>
      </c>
      <c r="G3" s="189" t="s">
        <v>124</v>
      </c>
      <c r="H3" s="189" t="s">
        <v>123</v>
      </c>
      <c r="I3" s="189" t="s">
        <v>122</v>
      </c>
      <c r="J3" s="189"/>
      <c r="K3" s="189"/>
      <c r="L3" s="189"/>
      <c r="M3" s="189"/>
      <c r="N3" s="189" t="s">
        <v>121</v>
      </c>
      <c r="O3" s="40"/>
    </row>
    <row r="4" spans="1:15" ht="69" customHeight="1" x14ac:dyDescent="0.25">
      <c r="A4" s="189"/>
      <c r="B4" s="189"/>
      <c r="C4" s="189"/>
      <c r="D4" s="192"/>
      <c r="E4" s="193"/>
      <c r="F4" s="189"/>
      <c r="G4" s="189"/>
      <c r="H4" s="189"/>
      <c r="I4" s="189" t="s">
        <v>120</v>
      </c>
      <c r="J4" s="189"/>
      <c r="K4" s="189" t="s">
        <v>119</v>
      </c>
      <c r="L4" s="189"/>
      <c r="M4" s="194" t="s">
        <v>189</v>
      </c>
      <c r="N4" s="189"/>
      <c r="O4" s="40"/>
    </row>
    <row r="5" spans="1:15" ht="57" customHeight="1" x14ac:dyDescent="0.25">
      <c r="A5" s="189"/>
      <c r="B5" s="189"/>
      <c r="C5" s="189"/>
      <c r="D5" s="39" t="s">
        <v>118</v>
      </c>
      <c r="E5" s="39" t="s">
        <v>117</v>
      </c>
      <c r="F5" s="189"/>
      <c r="G5" s="189"/>
      <c r="H5" s="189"/>
      <c r="I5" s="39" t="s">
        <v>116</v>
      </c>
      <c r="J5" s="39" t="s">
        <v>115</v>
      </c>
      <c r="K5" s="39" t="s">
        <v>114</v>
      </c>
      <c r="L5" s="39" t="s">
        <v>113</v>
      </c>
      <c r="M5" s="194"/>
      <c r="N5" s="189"/>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153" t="s">
        <v>135</v>
      </c>
      <c r="B7" s="154"/>
      <c r="C7" s="154"/>
      <c r="D7" s="154"/>
      <c r="E7" s="154"/>
      <c r="F7" s="154"/>
      <c r="G7" s="155"/>
      <c r="H7" s="52" t="s">
        <v>112</v>
      </c>
      <c r="I7" s="35"/>
      <c r="J7" s="35"/>
      <c r="K7" s="67">
        <f>K30+K34+K38+K42+K46+K50+K54+K58+K63+K67+K72+K76+K80</f>
        <v>746194.40000000014</v>
      </c>
      <c r="L7" s="67">
        <f>L30+L34+L38+L42+L46+L50+L54+L58+L63+L67+L72+L76+L80</f>
        <v>598169.46007999999</v>
      </c>
      <c r="M7" s="68">
        <f>L7/K7</f>
        <v>0.80162684158444486</v>
      </c>
      <c r="N7" s="62"/>
      <c r="O7" s="32"/>
    </row>
    <row r="8" spans="1:15" ht="26.25" customHeight="1" x14ac:dyDescent="0.25">
      <c r="A8" s="153" t="s">
        <v>6</v>
      </c>
      <c r="B8" s="154"/>
      <c r="C8" s="154"/>
      <c r="D8" s="154"/>
      <c r="E8" s="154"/>
      <c r="F8" s="154"/>
      <c r="G8" s="155"/>
      <c r="H8" s="36"/>
      <c r="I8" s="35"/>
      <c r="J8" s="35"/>
      <c r="K8" s="35"/>
      <c r="L8" s="35"/>
      <c r="M8" s="35"/>
      <c r="N8" s="62"/>
      <c r="O8" s="32"/>
    </row>
    <row r="9" spans="1:15" ht="46.5" customHeight="1" x14ac:dyDescent="0.25">
      <c r="A9" s="141" t="s">
        <v>75</v>
      </c>
      <c r="B9" s="142"/>
      <c r="C9" s="142"/>
      <c r="D9" s="142"/>
      <c r="E9" s="142"/>
      <c r="F9" s="142"/>
      <c r="G9" s="143"/>
      <c r="H9" s="52" t="s">
        <v>111</v>
      </c>
      <c r="I9" s="57" t="s">
        <v>77</v>
      </c>
      <c r="J9" s="57" t="s">
        <v>77</v>
      </c>
      <c r="K9" s="58">
        <v>0</v>
      </c>
      <c r="L9" s="58">
        <v>0</v>
      </c>
      <c r="M9" s="59">
        <v>0</v>
      </c>
      <c r="N9" s="62" t="s">
        <v>182</v>
      </c>
      <c r="O9" s="32"/>
    </row>
    <row r="10" spans="1:15" ht="204" customHeight="1" x14ac:dyDescent="0.25">
      <c r="A10" s="96" t="s">
        <v>60</v>
      </c>
      <c r="B10" s="138" t="s">
        <v>39</v>
      </c>
      <c r="C10" s="138" t="s">
        <v>198</v>
      </c>
      <c r="D10" s="120">
        <v>43100</v>
      </c>
      <c r="E10" s="120"/>
      <c r="F10" s="138" t="s">
        <v>190</v>
      </c>
      <c r="G10" s="117">
        <v>43070</v>
      </c>
      <c r="H10" s="36" t="s">
        <v>110</v>
      </c>
      <c r="I10" s="47" t="s">
        <v>77</v>
      </c>
      <c r="J10" s="47" t="s">
        <v>77</v>
      </c>
      <c r="K10" s="48">
        <v>0</v>
      </c>
      <c r="L10" s="48">
        <v>0</v>
      </c>
      <c r="M10" s="49">
        <v>0</v>
      </c>
      <c r="N10" s="69"/>
      <c r="O10" s="32"/>
    </row>
    <row r="11" spans="1:15" ht="25.5" x14ac:dyDescent="0.25">
      <c r="A11" s="97"/>
      <c r="B11" s="139"/>
      <c r="C11" s="139"/>
      <c r="D11" s="121"/>
      <c r="E11" s="121"/>
      <c r="F11" s="139"/>
      <c r="G11" s="106"/>
      <c r="H11" s="37" t="s">
        <v>109</v>
      </c>
      <c r="I11" s="47" t="s">
        <v>77</v>
      </c>
      <c r="J11" s="47" t="s">
        <v>77</v>
      </c>
      <c r="K11" s="48">
        <v>0</v>
      </c>
      <c r="L11" s="48">
        <v>0</v>
      </c>
      <c r="M11" s="49">
        <v>0</v>
      </c>
      <c r="N11" s="62"/>
      <c r="O11" s="32"/>
    </row>
    <row r="12" spans="1:15" ht="44.25" customHeight="1" x14ac:dyDescent="0.25">
      <c r="A12" s="98"/>
      <c r="B12" s="140"/>
      <c r="C12" s="140"/>
      <c r="D12" s="122"/>
      <c r="E12" s="122"/>
      <c r="F12" s="140"/>
      <c r="G12" s="107"/>
      <c r="H12" s="36" t="s">
        <v>108</v>
      </c>
      <c r="I12" s="47" t="s">
        <v>77</v>
      </c>
      <c r="J12" s="47" t="s">
        <v>77</v>
      </c>
      <c r="K12" s="48">
        <v>0</v>
      </c>
      <c r="L12" s="48">
        <v>0</v>
      </c>
      <c r="M12" s="49">
        <v>0</v>
      </c>
      <c r="N12" s="62"/>
      <c r="O12" s="32"/>
    </row>
    <row r="13" spans="1:15" ht="46.5" customHeight="1" x14ac:dyDescent="0.25">
      <c r="A13" s="141" t="s">
        <v>80</v>
      </c>
      <c r="B13" s="142"/>
      <c r="C13" s="142"/>
      <c r="D13" s="142"/>
      <c r="E13" s="142"/>
      <c r="F13" s="142"/>
      <c r="G13" s="143"/>
      <c r="H13" s="52" t="s">
        <v>111</v>
      </c>
      <c r="I13" s="57" t="s">
        <v>77</v>
      </c>
      <c r="J13" s="57" t="s">
        <v>77</v>
      </c>
      <c r="K13" s="58">
        <v>0</v>
      </c>
      <c r="L13" s="58">
        <v>0</v>
      </c>
      <c r="M13" s="59">
        <v>0</v>
      </c>
      <c r="N13" s="62" t="s">
        <v>182</v>
      </c>
      <c r="O13" s="32"/>
    </row>
    <row r="14" spans="1:15" ht="85.5" customHeight="1" x14ac:dyDescent="0.25">
      <c r="A14" s="96" t="s">
        <v>61</v>
      </c>
      <c r="B14" s="138" t="s">
        <v>39</v>
      </c>
      <c r="C14" s="138" t="s">
        <v>199</v>
      </c>
      <c r="D14" s="120">
        <v>43100</v>
      </c>
      <c r="E14" s="120"/>
      <c r="F14" s="138" t="s">
        <v>190</v>
      </c>
      <c r="G14" s="117">
        <v>43070</v>
      </c>
      <c r="H14" s="36" t="s">
        <v>110</v>
      </c>
      <c r="I14" s="47" t="s">
        <v>77</v>
      </c>
      <c r="J14" s="47" t="s">
        <v>77</v>
      </c>
      <c r="K14" s="48">
        <v>0</v>
      </c>
      <c r="L14" s="48">
        <v>0</v>
      </c>
      <c r="M14" s="49">
        <v>0</v>
      </c>
      <c r="N14" s="62"/>
      <c r="O14" s="32"/>
    </row>
    <row r="15" spans="1:15" ht="33" customHeight="1" x14ac:dyDescent="0.25">
      <c r="A15" s="97"/>
      <c r="B15" s="139"/>
      <c r="C15" s="139"/>
      <c r="D15" s="121"/>
      <c r="E15" s="121"/>
      <c r="F15" s="139"/>
      <c r="G15" s="106"/>
      <c r="H15" s="36" t="s">
        <v>109</v>
      </c>
      <c r="I15" s="47" t="s">
        <v>77</v>
      </c>
      <c r="J15" s="47" t="s">
        <v>77</v>
      </c>
      <c r="K15" s="48">
        <v>0</v>
      </c>
      <c r="L15" s="48">
        <v>0</v>
      </c>
      <c r="M15" s="49">
        <v>0</v>
      </c>
      <c r="N15" s="62"/>
      <c r="O15" s="32"/>
    </row>
    <row r="16" spans="1:15" ht="36.75" customHeight="1" x14ac:dyDescent="0.25">
      <c r="A16" s="98"/>
      <c r="B16" s="140"/>
      <c r="C16" s="140"/>
      <c r="D16" s="122"/>
      <c r="E16" s="122"/>
      <c r="F16" s="140"/>
      <c r="G16" s="107"/>
      <c r="H16" s="36" t="s">
        <v>108</v>
      </c>
      <c r="I16" s="47" t="s">
        <v>77</v>
      </c>
      <c r="J16" s="47" t="s">
        <v>77</v>
      </c>
      <c r="K16" s="48">
        <v>0</v>
      </c>
      <c r="L16" s="48">
        <v>0</v>
      </c>
      <c r="M16" s="49">
        <v>0</v>
      </c>
      <c r="N16" s="62"/>
      <c r="O16" s="32"/>
    </row>
    <row r="17" spans="1:15" ht="43.5" customHeight="1" x14ac:dyDescent="0.25">
      <c r="A17" s="141" t="s">
        <v>69</v>
      </c>
      <c r="B17" s="142"/>
      <c r="C17" s="142"/>
      <c r="D17" s="142"/>
      <c r="E17" s="142"/>
      <c r="F17" s="142"/>
      <c r="G17" s="143"/>
      <c r="H17" s="52" t="s">
        <v>111</v>
      </c>
      <c r="I17" s="57" t="s">
        <v>77</v>
      </c>
      <c r="J17" s="57" t="s">
        <v>77</v>
      </c>
      <c r="K17" s="58">
        <v>0</v>
      </c>
      <c r="L17" s="58">
        <v>0</v>
      </c>
      <c r="M17" s="59">
        <v>0</v>
      </c>
      <c r="N17" s="62" t="s">
        <v>182</v>
      </c>
      <c r="O17" s="32"/>
    </row>
    <row r="18" spans="1:15" ht="67.5" customHeight="1" x14ac:dyDescent="0.25">
      <c r="A18" s="96" t="s">
        <v>62</v>
      </c>
      <c r="B18" s="138" t="s">
        <v>39</v>
      </c>
      <c r="C18" s="138" t="s">
        <v>84</v>
      </c>
      <c r="D18" s="120">
        <v>43100</v>
      </c>
      <c r="E18" s="120"/>
      <c r="F18" s="138" t="s">
        <v>190</v>
      </c>
      <c r="G18" s="117">
        <v>43070</v>
      </c>
      <c r="H18" s="36" t="s">
        <v>110</v>
      </c>
      <c r="I18" s="47" t="s">
        <v>77</v>
      </c>
      <c r="J18" s="47" t="s">
        <v>77</v>
      </c>
      <c r="K18" s="48">
        <v>0</v>
      </c>
      <c r="L18" s="48">
        <v>0</v>
      </c>
      <c r="M18" s="49">
        <v>0</v>
      </c>
      <c r="N18" s="62"/>
      <c r="O18" s="32"/>
    </row>
    <row r="19" spans="1:15" ht="24.75" customHeight="1" x14ac:dyDescent="0.25">
      <c r="A19" s="97"/>
      <c r="B19" s="139"/>
      <c r="C19" s="139"/>
      <c r="D19" s="121"/>
      <c r="E19" s="121"/>
      <c r="F19" s="139"/>
      <c r="G19" s="106"/>
      <c r="H19" s="36" t="s">
        <v>109</v>
      </c>
      <c r="I19" s="47" t="s">
        <v>77</v>
      </c>
      <c r="J19" s="47" t="s">
        <v>77</v>
      </c>
      <c r="K19" s="48">
        <v>0</v>
      </c>
      <c r="L19" s="48">
        <v>0</v>
      </c>
      <c r="M19" s="49">
        <v>0</v>
      </c>
      <c r="N19" s="62"/>
      <c r="O19" s="32"/>
    </row>
    <row r="20" spans="1:15" ht="48" customHeight="1" x14ac:dyDescent="0.25">
      <c r="A20" s="98"/>
      <c r="B20" s="140"/>
      <c r="C20" s="140"/>
      <c r="D20" s="122"/>
      <c r="E20" s="122"/>
      <c r="F20" s="140"/>
      <c r="G20" s="107"/>
      <c r="H20" s="36" t="s">
        <v>108</v>
      </c>
      <c r="I20" s="47" t="s">
        <v>77</v>
      </c>
      <c r="J20" s="47" t="s">
        <v>77</v>
      </c>
      <c r="K20" s="48">
        <v>0</v>
      </c>
      <c r="L20" s="48">
        <v>0</v>
      </c>
      <c r="M20" s="49">
        <v>0</v>
      </c>
      <c r="N20" s="62"/>
      <c r="O20" s="32"/>
    </row>
    <row r="21" spans="1:15" ht="22.5" customHeight="1" x14ac:dyDescent="0.25">
      <c r="A21" s="141" t="s">
        <v>68</v>
      </c>
      <c r="B21" s="142"/>
      <c r="C21" s="142"/>
      <c r="D21" s="142"/>
      <c r="E21" s="142"/>
      <c r="F21" s="142"/>
      <c r="G21" s="143"/>
      <c r="H21" s="52" t="s">
        <v>111</v>
      </c>
      <c r="I21" s="57" t="s">
        <v>77</v>
      </c>
      <c r="J21" s="57" t="s">
        <v>77</v>
      </c>
      <c r="K21" s="58">
        <v>0</v>
      </c>
      <c r="L21" s="58">
        <v>0</v>
      </c>
      <c r="M21" s="59">
        <v>0</v>
      </c>
      <c r="N21" s="62" t="s">
        <v>182</v>
      </c>
      <c r="O21" s="32"/>
    </row>
    <row r="22" spans="1:15" ht="22.5" customHeight="1" x14ac:dyDescent="0.25">
      <c r="A22" s="96" t="s">
        <v>63</v>
      </c>
      <c r="B22" s="138" t="s">
        <v>39</v>
      </c>
      <c r="C22" s="138" t="s">
        <v>85</v>
      </c>
      <c r="D22" s="120">
        <v>43100</v>
      </c>
      <c r="E22" s="120"/>
      <c r="F22" s="138" t="s">
        <v>190</v>
      </c>
      <c r="G22" s="117">
        <v>43070</v>
      </c>
      <c r="H22" s="36" t="s">
        <v>110</v>
      </c>
      <c r="I22" s="47" t="s">
        <v>77</v>
      </c>
      <c r="J22" s="47" t="s">
        <v>77</v>
      </c>
      <c r="K22" s="48">
        <v>0</v>
      </c>
      <c r="L22" s="48">
        <v>0</v>
      </c>
      <c r="M22" s="49">
        <v>0</v>
      </c>
      <c r="N22" s="62"/>
      <c r="O22" s="32"/>
    </row>
    <row r="23" spans="1:15" ht="22.5" customHeight="1" x14ac:dyDescent="0.25">
      <c r="A23" s="97"/>
      <c r="B23" s="139"/>
      <c r="C23" s="139"/>
      <c r="D23" s="121"/>
      <c r="E23" s="121"/>
      <c r="F23" s="139"/>
      <c r="G23" s="106"/>
      <c r="H23" s="36" t="s">
        <v>109</v>
      </c>
      <c r="I23" s="47" t="s">
        <v>77</v>
      </c>
      <c r="J23" s="47" t="s">
        <v>77</v>
      </c>
      <c r="K23" s="48">
        <v>0</v>
      </c>
      <c r="L23" s="48">
        <v>0</v>
      </c>
      <c r="M23" s="49">
        <v>0</v>
      </c>
      <c r="N23" s="62"/>
      <c r="O23" s="32"/>
    </row>
    <row r="24" spans="1:15" ht="93.75" customHeight="1" x14ac:dyDescent="0.25">
      <c r="A24" s="98"/>
      <c r="B24" s="140"/>
      <c r="C24" s="140"/>
      <c r="D24" s="122"/>
      <c r="E24" s="122"/>
      <c r="F24" s="140"/>
      <c r="G24" s="107"/>
      <c r="H24" s="36" t="s">
        <v>108</v>
      </c>
      <c r="I24" s="47" t="s">
        <v>77</v>
      </c>
      <c r="J24" s="47" t="s">
        <v>77</v>
      </c>
      <c r="K24" s="48">
        <v>0</v>
      </c>
      <c r="L24" s="48">
        <v>0</v>
      </c>
      <c r="M24" s="49">
        <v>0</v>
      </c>
      <c r="N24" s="62"/>
      <c r="O24" s="32"/>
    </row>
    <row r="25" spans="1:15" ht="54" customHeight="1" x14ac:dyDescent="0.25">
      <c r="A25" s="141" t="s">
        <v>81</v>
      </c>
      <c r="B25" s="142"/>
      <c r="C25" s="142"/>
      <c r="D25" s="142"/>
      <c r="E25" s="142"/>
      <c r="F25" s="142"/>
      <c r="G25" s="143"/>
      <c r="H25" s="52" t="s">
        <v>111</v>
      </c>
      <c r="I25" s="57" t="s">
        <v>77</v>
      </c>
      <c r="J25" s="57" t="s">
        <v>77</v>
      </c>
      <c r="K25" s="58">
        <v>0</v>
      </c>
      <c r="L25" s="58">
        <v>0</v>
      </c>
      <c r="M25" s="59">
        <v>0</v>
      </c>
      <c r="N25" s="62"/>
      <c r="O25" s="32"/>
    </row>
    <row r="26" spans="1:15" ht="51.75" customHeight="1" x14ac:dyDescent="0.25">
      <c r="A26" s="96" t="s">
        <v>64</v>
      </c>
      <c r="B26" s="138" t="s">
        <v>39</v>
      </c>
      <c r="C26" s="138" t="s">
        <v>194</v>
      </c>
      <c r="D26" s="120">
        <v>43100</v>
      </c>
      <c r="E26" s="120"/>
      <c r="F26" s="138" t="s">
        <v>190</v>
      </c>
      <c r="G26" s="117">
        <v>43070</v>
      </c>
      <c r="H26" s="36" t="s">
        <v>110</v>
      </c>
      <c r="I26" s="47" t="s">
        <v>77</v>
      </c>
      <c r="J26" s="47" t="s">
        <v>77</v>
      </c>
      <c r="K26" s="48">
        <v>0</v>
      </c>
      <c r="L26" s="48">
        <v>0</v>
      </c>
      <c r="M26" s="49">
        <v>0</v>
      </c>
      <c r="N26" s="62"/>
      <c r="O26" s="32"/>
    </row>
    <row r="27" spans="1:15" ht="22.5" customHeight="1" x14ac:dyDescent="0.25">
      <c r="A27" s="97"/>
      <c r="B27" s="139"/>
      <c r="C27" s="139"/>
      <c r="D27" s="121"/>
      <c r="E27" s="121"/>
      <c r="F27" s="139"/>
      <c r="G27" s="106"/>
      <c r="H27" s="36" t="s">
        <v>109</v>
      </c>
      <c r="I27" s="47" t="s">
        <v>77</v>
      </c>
      <c r="J27" s="47" t="s">
        <v>77</v>
      </c>
      <c r="K27" s="48">
        <v>0</v>
      </c>
      <c r="L27" s="48">
        <v>0</v>
      </c>
      <c r="M27" s="49">
        <v>0</v>
      </c>
      <c r="N27" s="62"/>
      <c r="O27" s="32"/>
    </row>
    <row r="28" spans="1:15" ht="22.5" customHeight="1" x14ac:dyDescent="0.25">
      <c r="A28" s="98"/>
      <c r="B28" s="140"/>
      <c r="C28" s="140"/>
      <c r="D28" s="122"/>
      <c r="E28" s="122"/>
      <c r="F28" s="140"/>
      <c r="G28" s="107"/>
      <c r="H28" s="36" t="s">
        <v>108</v>
      </c>
      <c r="I28" s="47" t="s">
        <v>77</v>
      </c>
      <c r="J28" s="47" t="s">
        <v>77</v>
      </c>
      <c r="K28" s="48">
        <v>0</v>
      </c>
      <c r="L28" s="48">
        <v>0</v>
      </c>
      <c r="M28" s="49">
        <v>0</v>
      </c>
      <c r="N28" s="62"/>
      <c r="O28" s="32"/>
    </row>
    <row r="29" spans="1:15" ht="22.5" customHeight="1" x14ac:dyDescent="0.25">
      <c r="A29" s="202" t="s">
        <v>136</v>
      </c>
      <c r="B29" s="203"/>
      <c r="C29" s="203"/>
      <c r="D29" s="203"/>
      <c r="E29" s="203"/>
      <c r="F29" s="203"/>
      <c r="G29" s="204"/>
      <c r="H29" s="36"/>
      <c r="I29" s="35"/>
      <c r="J29" s="35"/>
      <c r="K29" s="35"/>
      <c r="L29" s="35"/>
      <c r="M29" s="35"/>
      <c r="N29" s="62"/>
      <c r="O29" s="32"/>
    </row>
    <row r="30" spans="1:15" ht="48" customHeight="1" x14ac:dyDescent="0.25">
      <c r="A30" s="163" t="s">
        <v>138</v>
      </c>
      <c r="B30" s="164"/>
      <c r="C30" s="164"/>
      <c r="D30" s="164"/>
      <c r="E30" s="164"/>
      <c r="F30" s="164"/>
      <c r="G30" s="165"/>
      <c r="H30" s="52" t="s">
        <v>111</v>
      </c>
      <c r="I30" s="57" t="s">
        <v>77</v>
      </c>
      <c r="J30" s="57" t="s">
        <v>77</v>
      </c>
      <c r="K30" s="61">
        <f>K31+K32+K33</f>
        <v>240887.9</v>
      </c>
      <c r="L30" s="61">
        <f>L31+L32+L33</f>
        <v>191927.65985</v>
      </c>
      <c r="M30" s="59">
        <f>L30/K30</f>
        <v>0.79675093622386184</v>
      </c>
      <c r="N30" s="62"/>
      <c r="O30" s="32"/>
    </row>
    <row r="31" spans="1:15" ht="30.75" customHeight="1" x14ac:dyDescent="0.25">
      <c r="A31" s="96" t="s">
        <v>60</v>
      </c>
      <c r="B31" s="159" t="s">
        <v>139</v>
      </c>
      <c r="C31" s="114" t="s">
        <v>195</v>
      </c>
      <c r="D31" s="108">
        <v>44196</v>
      </c>
      <c r="E31" s="111" t="s">
        <v>77</v>
      </c>
      <c r="F31" s="114" t="s">
        <v>140</v>
      </c>
      <c r="G31" s="109">
        <v>43070</v>
      </c>
      <c r="H31" s="78" t="s">
        <v>110</v>
      </c>
      <c r="I31" s="79"/>
      <c r="J31" s="79"/>
      <c r="K31" s="80">
        <v>240887.9</v>
      </c>
      <c r="L31" s="80">
        <f>187427.30031+4500.35954</f>
        <v>191927.65985</v>
      </c>
      <c r="M31" s="81">
        <f>L31/K31</f>
        <v>0.79675093622386184</v>
      </c>
      <c r="N31" s="183" t="s">
        <v>196</v>
      </c>
      <c r="O31" s="32"/>
    </row>
    <row r="32" spans="1:15" ht="32.25" customHeight="1" x14ac:dyDescent="0.25">
      <c r="A32" s="97"/>
      <c r="B32" s="160"/>
      <c r="C32" s="115"/>
      <c r="D32" s="109"/>
      <c r="E32" s="112"/>
      <c r="F32" s="115"/>
      <c r="G32" s="109"/>
      <c r="H32" s="78" t="s">
        <v>109</v>
      </c>
      <c r="I32" s="79" t="s">
        <v>77</v>
      </c>
      <c r="J32" s="79" t="s">
        <v>77</v>
      </c>
      <c r="K32" s="80">
        <v>0</v>
      </c>
      <c r="L32" s="80">
        <v>0</v>
      </c>
      <c r="M32" s="81" t="s">
        <v>77</v>
      </c>
      <c r="N32" s="184"/>
      <c r="O32" s="32"/>
    </row>
    <row r="33" spans="1:15" ht="25.5" customHeight="1" x14ac:dyDescent="0.25">
      <c r="A33" s="98"/>
      <c r="B33" s="161"/>
      <c r="C33" s="116"/>
      <c r="D33" s="110"/>
      <c r="E33" s="113"/>
      <c r="F33" s="116"/>
      <c r="G33" s="110"/>
      <c r="H33" s="78" t="s">
        <v>108</v>
      </c>
      <c r="I33" s="79" t="s">
        <v>77</v>
      </c>
      <c r="J33" s="79" t="s">
        <v>77</v>
      </c>
      <c r="K33" s="80">
        <v>0</v>
      </c>
      <c r="L33" s="80">
        <v>0</v>
      </c>
      <c r="M33" s="81" t="s">
        <v>77</v>
      </c>
      <c r="N33" s="185"/>
      <c r="O33" s="32"/>
    </row>
    <row r="34" spans="1:15" ht="41.25" customHeight="1" x14ac:dyDescent="0.25">
      <c r="A34" s="147" t="s">
        <v>141</v>
      </c>
      <c r="B34" s="148"/>
      <c r="C34" s="148"/>
      <c r="D34" s="148"/>
      <c r="E34" s="148"/>
      <c r="F34" s="148"/>
      <c r="G34" s="149"/>
      <c r="H34" s="52" t="s">
        <v>111</v>
      </c>
      <c r="I34" s="57" t="s">
        <v>77</v>
      </c>
      <c r="J34" s="57" t="s">
        <v>77</v>
      </c>
      <c r="K34" s="61">
        <f>K35+K36+K37</f>
        <v>48690</v>
      </c>
      <c r="L34" s="61">
        <f>L35+L36+L37</f>
        <v>21990</v>
      </c>
      <c r="M34" s="59">
        <f>L34/K34</f>
        <v>0.45163277880468267</v>
      </c>
      <c r="N34" s="62"/>
      <c r="O34" s="32"/>
    </row>
    <row r="35" spans="1:15" ht="25.5" customHeight="1" x14ac:dyDescent="0.25">
      <c r="A35" s="96" t="s">
        <v>61</v>
      </c>
      <c r="B35" s="159" t="s">
        <v>139</v>
      </c>
      <c r="C35" s="102" t="s">
        <v>77</v>
      </c>
      <c r="D35" s="117">
        <v>44196</v>
      </c>
      <c r="E35" s="102" t="s">
        <v>77</v>
      </c>
      <c r="F35" s="105" t="s">
        <v>140</v>
      </c>
      <c r="G35" s="109">
        <v>43070</v>
      </c>
      <c r="H35" s="36" t="s">
        <v>110</v>
      </c>
      <c r="I35" s="47"/>
      <c r="J35" s="47"/>
      <c r="K35" s="80">
        <v>48690</v>
      </c>
      <c r="L35" s="80">
        <v>21990</v>
      </c>
      <c r="M35" s="81">
        <f>L35/K35</f>
        <v>0.45163277880468267</v>
      </c>
      <c r="N35" s="135" t="s">
        <v>193</v>
      </c>
      <c r="O35" s="32"/>
    </row>
    <row r="36" spans="1:15" ht="25.5" customHeight="1" x14ac:dyDescent="0.25">
      <c r="A36" s="97"/>
      <c r="B36" s="160"/>
      <c r="C36" s="103"/>
      <c r="D36" s="118"/>
      <c r="E36" s="103"/>
      <c r="F36" s="106"/>
      <c r="G36" s="109"/>
      <c r="H36" s="36" t="s">
        <v>109</v>
      </c>
      <c r="I36" s="47" t="s">
        <v>77</v>
      </c>
      <c r="J36" s="47" t="s">
        <v>77</v>
      </c>
      <c r="K36" s="48">
        <v>0</v>
      </c>
      <c r="L36" s="48">
        <v>0</v>
      </c>
      <c r="M36" s="49" t="s">
        <v>77</v>
      </c>
      <c r="N36" s="136"/>
      <c r="O36" s="32"/>
    </row>
    <row r="37" spans="1:15" ht="25.5" customHeight="1" x14ac:dyDescent="0.25">
      <c r="A37" s="98"/>
      <c r="B37" s="161"/>
      <c r="C37" s="104"/>
      <c r="D37" s="119"/>
      <c r="E37" s="104"/>
      <c r="F37" s="107"/>
      <c r="G37" s="110"/>
      <c r="H37" s="36" t="s">
        <v>108</v>
      </c>
      <c r="I37" s="47" t="s">
        <v>77</v>
      </c>
      <c r="J37" s="47" t="s">
        <v>77</v>
      </c>
      <c r="K37" s="48">
        <v>0</v>
      </c>
      <c r="L37" s="48">
        <v>0</v>
      </c>
      <c r="M37" s="49" t="s">
        <v>77</v>
      </c>
      <c r="N37" s="137"/>
      <c r="O37" s="32"/>
    </row>
    <row r="38" spans="1:15" ht="46.5" customHeight="1" x14ac:dyDescent="0.25">
      <c r="A38" s="147" t="s">
        <v>142</v>
      </c>
      <c r="B38" s="148"/>
      <c r="C38" s="148"/>
      <c r="D38" s="148"/>
      <c r="E38" s="148"/>
      <c r="F38" s="148"/>
      <c r="G38" s="149"/>
      <c r="H38" s="52" t="s">
        <v>111</v>
      </c>
      <c r="I38" s="57" t="s">
        <v>77</v>
      </c>
      <c r="J38" s="57" t="s">
        <v>77</v>
      </c>
      <c r="K38" s="61">
        <v>15897.4</v>
      </c>
      <c r="L38" s="61">
        <f>L39+L40+L41</f>
        <v>15897.4</v>
      </c>
      <c r="M38" s="59">
        <f>L38/K38</f>
        <v>1</v>
      </c>
      <c r="N38" s="62"/>
      <c r="O38" s="32"/>
    </row>
    <row r="39" spans="1:15" ht="38.25" customHeight="1" x14ac:dyDescent="0.25">
      <c r="A39" s="96" t="s">
        <v>62</v>
      </c>
      <c r="B39" s="159" t="s">
        <v>139</v>
      </c>
      <c r="C39" s="102" t="s">
        <v>77</v>
      </c>
      <c r="D39" s="99">
        <v>44196</v>
      </c>
      <c r="E39" s="102" t="s">
        <v>77</v>
      </c>
      <c r="F39" s="105" t="s">
        <v>140</v>
      </c>
      <c r="G39" s="118">
        <v>43070</v>
      </c>
      <c r="H39" s="36" t="s">
        <v>110</v>
      </c>
      <c r="I39" s="47"/>
      <c r="J39" s="47"/>
      <c r="K39" s="80">
        <v>19897.400000000001</v>
      </c>
      <c r="L39" s="80">
        <v>15897.4</v>
      </c>
      <c r="M39" s="81">
        <f>L39/K39</f>
        <v>0.79896870947963039</v>
      </c>
      <c r="N39" s="166" t="s">
        <v>204</v>
      </c>
      <c r="O39" s="32"/>
    </row>
    <row r="40" spans="1:15" ht="25.5" x14ac:dyDescent="0.25">
      <c r="A40" s="97"/>
      <c r="B40" s="160"/>
      <c r="C40" s="103"/>
      <c r="D40" s="100"/>
      <c r="E40" s="103"/>
      <c r="F40" s="106"/>
      <c r="G40" s="118"/>
      <c r="H40" s="36" t="s">
        <v>109</v>
      </c>
      <c r="I40" s="47" t="s">
        <v>77</v>
      </c>
      <c r="J40" s="47" t="s">
        <v>77</v>
      </c>
      <c r="K40" s="80">
        <v>0</v>
      </c>
      <c r="L40" s="80">
        <v>0</v>
      </c>
      <c r="M40" s="81" t="s">
        <v>77</v>
      </c>
      <c r="N40" s="167"/>
      <c r="O40" s="32"/>
    </row>
    <row r="41" spans="1:15" ht="38.25" x14ac:dyDescent="0.25">
      <c r="A41" s="98"/>
      <c r="B41" s="161"/>
      <c r="C41" s="104"/>
      <c r="D41" s="101"/>
      <c r="E41" s="104"/>
      <c r="F41" s="107"/>
      <c r="G41" s="119"/>
      <c r="H41" s="36" t="s">
        <v>108</v>
      </c>
      <c r="I41" s="47" t="s">
        <v>77</v>
      </c>
      <c r="J41" s="47" t="s">
        <v>77</v>
      </c>
      <c r="K41" s="80">
        <v>0</v>
      </c>
      <c r="L41" s="80">
        <v>0</v>
      </c>
      <c r="M41" s="81" t="s">
        <v>77</v>
      </c>
      <c r="N41" s="168"/>
      <c r="O41" s="32"/>
    </row>
    <row r="42" spans="1:15" ht="44.25" customHeight="1" x14ac:dyDescent="0.25">
      <c r="A42" s="147" t="s">
        <v>144</v>
      </c>
      <c r="B42" s="148"/>
      <c r="C42" s="148"/>
      <c r="D42" s="148"/>
      <c r="E42" s="148"/>
      <c r="F42" s="148"/>
      <c r="G42" s="149"/>
      <c r="H42" s="52" t="s">
        <v>111</v>
      </c>
      <c r="I42" s="57" t="s">
        <v>77</v>
      </c>
      <c r="J42" s="57" t="s">
        <v>77</v>
      </c>
      <c r="K42" s="61">
        <f>K43+K44+K45</f>
        <v>210692.4</v>
      </c>
      <c r="L42" s="61">
        <f>L43+L44+L45</f>
        <v>209992.4</v>
      </c>
      <c r="M42" s="59">
        <f>L42/K42</f>
        <v>0.99667762102477353</v>
      </c>
      <c r="N42" s="62"/>
      <c r="O42" s="32"/>
    </row>
    <row r="43" spans="1:15" ht="45.75" customHeight="1" x14ac:dyDescent="0.25">
      <c r="A43" s="96" t="s">
        <v>63</v>
      </c>
      <c r="B43" s="159" t="s">
        <v>139</v>
      </c>
      <c r="C43" s="102" t="s">
        <v>77</v>
      </c>
      <c r="D43" s="99">
        <v>44196</v>
      </c>
      <c r="E43" s="102" t="s">
        <v>77</v>
      </c>
      <c r="F43" s="105" t="s">
        <v>140</v>
      </c>
      <c r="G43" s="118">
        <v>43070</v>
      </c>
      <c r="H43" s="36" t="s">
        <v>110</v>
      </c>
      <c r="I43" s="47"/>
      <c r="J43" s="47"/>
      <c r="K43" s="80">
        <f>135215.4+700</f>
        <v>135915.4</v>
      </c>
      <c r="L43" s="80">
        <v>135215.4</v>
      </c>
      <c r="M43" s="81" t="s">
        <v>77</v>
      </c>
      <c r="N43" s="166" t="s">
        <v>193</v>
      </c>
      <c r="O43" s="32"/>
    </row>
    <row r="44" spans="1:15" ht="24" customHeight="1" x14ac:dyDescent="0.25">
      <c r="A44" s="97"/>
      <c r="B44" s="160"/>
      <c r="C44" s="103"/>
      <c r="D44" s="100"/>
      <c r="E44" s="103"/>
      <c r="F44" s="106"/>
      <c r="G44" s="118"/>
      <c r="H44" s="36" t="s">
        <v>109</v>
      </c>
      <c r="I44" s="47" t="s">
        <v>77</v>
      </c>
      <c r="J44" s="47" t="s">
        <v>77</v>
      </c>
      <c r="K44" s="80">
        <v>74777</v>
      </c>
      <c r="L44" s="80">
        <v>74777</v>
      </c>
      <c r="M44" s="81" t="s">
        <v>77</v>
      </c>
      <c r="N44" s="167"/>
      <c r="O44" s="32"/>
    </row>
    <row r="45" spans="1:15" ht="38.25" x14ac:dyDescent="0.25">
      <c r="A45" s="98"/>
      <c r="B45" s="161"/>
      <c r="C45" s="104"/>
      <c r="D45" s="101"/>
      <c r="E45" s="104"/>
      <c r="F45" s="107"/>
      <c r="G45" s="119"/>
      <c r="H45" s="36" t="s">
        <v>108</v>
      </c>
      <c r="I45" s="47" t="s">
        <v>77</v>
      </c>
      <c r="J45" s="47" t="s">
        <v>77</v>
      </c>
      <c r="K45" s="80">
        <v>0</v>
      </c>
      <c r="L45" s="80">
        <v>0</v>
      </c>
      <c r="M45" s="81" t="s">
        <v>77</v>
      </c>
      <c r="N45" s="168"/>
      <c r="O45" s="32"/>
    </row>
    <row r="46" spans="1:15" ht="42.75" customHeight="1" x14ac:dyDescent="0.25">
      <c r="A46" s="147" t="s">
        <v>145</v>
      </c>
      <c r="B46" s="148"/>
      <c r="C46" s="148"/>
      <c r="D46" s="148"/>
      <c r="E46" s="148"/>
      <c r="F46" s="148"/>
      <c r="G46" s="149"/>
      <c r="H46" s="52" t="s">
        <v>111</v>
      </c>
      <c r="I46" s="57" t="s">
        <v>77</v>
      </c>
      <c r="J46" s="57" t="s">
        <v>77</v>
      </c>
      <c r="K46" s="61">
        <f>K47+K48+K49</f>
        <v>7082.9</v>
      </c>
      <c r="L46" s="61">
        <f>L47+L48+L49</f>
        <v>283.45</v>
      </c>
      <c r="M46" s="59">
        <f>L46/K46</f>
        <v>4.0018918804444505E-2</v>
      </c>
      <c r="N46" s="62"/>
      <c r="O46" s="32"/>
    </row>
    <row r="47" spans="1:15" ht="38.25" x14ac:dyDescent="0.25">
      <c r="A47" s="96" t="s">
        <v>64</v>
      </c>
      <c r="B47" s="159" t="s">
        <v>139</v>
      </c>
      <c r="C47" s="102" t="s">
        <v>77</v>
      </c>
      <c r="D47" s="99">
        <v>44196</v>
      </c>
      <c r="E47" s="102" t="s">
        <v>77</v>
      </c>
      <c r="F47" s="105" t="s">
        <v>140</v>
      </c>
      <c r="G47" s="118">
        <v>43070</v>
      </c>
      <c r="H47" s="36" t="s">
        <v>110</v>
      </c>
      <c r="I47" s="47"/>
      <c r="J47" s="47"/>
      <c r="K47" s="80">
        <v>7082.9</v>
      </c>
      <c r="L47" s="80">
        <v>283.45</v>
      </c>
      <c r="M47" s="81">
        <f>L47/K47</f>
        <v>4.0018918804444505E-2</v>
      </c>
      <c r="N47" s="166" t="s">
        <v>193</v>
      </c>
      <c r="O47" s="32"/>
    </row>
    <row r="48" spans="1:15" ht="40.5" customHeight="1" x14ac:dyDescent="0.25">
      <c r="A48" s="97"/>
      <c r="B48" s="160"/>
      <c r="C48" s="103"/>
      <c r="D48" s="100"/>
      <c r="E48" s="103"/>
      <c r="F48" s="106"/>
      <c r="G48" s="118"/>
      <c r="H48" s="36" t="s">
        <v>109</v>
      </c>
      <c r="I48" s="47" t="s">
        <v>77</v>
      </c>
      <c r="J48" s="47" t="s">
        <v>77</v>
      </c>
      <c r="K48" s="80">
        <v>0</v>
      </c>
      <c r="L48" s="80">
        <v>0</v>
      </c>
      <c r="M48" s="81"/>
      <c r="N48" s="167"/>
      <c r="O48" s="32"/>
    </row>
    <row r="49" spans="1:15" ht="38.25" x14ac:dyDescent="0.25">
      <c r="A49" s="98"/>
      <c r="B49" s="161"/>
      <c r="C49" s="104"/>
      <c r="D49" s="101"/>
      <c r="E49" s="104"/>
      <c r="F49" s="107"/>
      <c r="G49" s="119"/>
      <c r="H49" s="36" t="s">
        <v>108</v>
      </c>
      <c r="I49" s="47" t="s">
        <v>77</v>
      </c>
      <c r="J49" s="47" t="s">
        <v>77</v>
      </c>
      <c r="K49" s="82">
        <v>0</v>
      </c>
      <c r="L49" s="82">
        <v>0</v>
      </c>
      <c r="M49" s="81"/>
      <c r="N49" s="168"/>
      <c r="O49" s="32"/>
    </row>
    <row r="50" spans="1:15" ht="45" customHeight="1" x14ac:dyDescent="0.25">
      <c r="A50" s="147" t="s">
        <v>146</v>
      </c>
      <c r="B50" s="148"/>
      <c r="C50" s="148"/>
      <c r="D50" s="148"/>
      <c r="E50" s="148"/>
      <c r="F50" s="148"/>
      <c r="G50" s="149"/>
      <c r="H50" s="52" t="s">
        <v>111</v>
      </c>
      <c r="I50" s="57" t="s">
        <v>77</v>
      </c>
      <c r="J50" s="57" t="s">
        <v>77</v>
      </c>
      <c r="K50" s="61">
        <f>K51+K52+K53</f>
        <v>104246.39999999999</v>
      </c>
      <c r="L50" s="61">
        <f>L51+L52+L53</f>
        <v>86681.150229999999</v>
      </c>
      <c r="M50" s="59">
        <f>L50/K50</f>
        <v>0.8315025768755564</v>
      </c>
      <c r="N50" s="62"/>
      <c r="O50" s="32"/>
    </row>
    <row r="51" spans="1:15" ht="38.25" x14ac:dyDescent="0.25">
      <c r="A51" s="96" t="s">
        <v>158</v>
      </c>
      <c r="B51" s="159" t="s">
        <v>139</v>
      </c>
      <c r="C51" s="102" t="s">
        <v>77</v>
      </c>
      <c r="D51" s="117">
        <v>44196</v>
      </c>
      <c r="E51" s="102" t="s">
        <v>77</v>
      </c>
      <c r="F51" s="105" t="s">
        <v>140</v>
      </c>
      <c r="G51" s="118">
        <v>43070</v>
      </c>
      <c r="H51" s="36" t="s">
        <v>110</v>
      </c>
      <c r="I51" s="47"/>
      <c r="J51" s="47"/>
      <c r="K51" s="80">
        <v>104246.39999999999</v>
      </c>
      <c r="L51" s="80">
        <v>86681.150229999999</v>
      </c>
      <c r="M51" s="81">
        <f>L51/K51</f>
        <v>0.8315025768755564</v>
      </c>
      <c r="N51" s="166" t="s">
        <v>193</v>
      </c>
      <c r="O51" s="32"/>
    </row>
    <row r="52" spans="1:15" ht="25.5" x14ac:dyDescent="0.25">
      <c r="A52" s="97"/>
      <c r="B52" s="160"/>
      <c r="C52" s="103"/>
      <c r="D52" s="118"/>
      <c r="E52" s="103"/>
      <c r="F52" s="106"/>
      <c r="G52" s="118"/>
      <c r="H52" s="36" t="s">
        <v>109</v>
      </c>
      <c r="I52" s="47" t="s">
        <v>77</v>
      </c>
      <c r="J52" s="47" t="s">
        <v>77</v>
      </c>
      <c r="K52" s="80">
        <v>0</v>
      </c>
      <c r="L52" s="80">
        <v>0</v>
      </c>
      <c r="M52" s="81">
        <v>0</v>
      </c>
      <c r="N52" s="167"/>
      <c r="O52" s="32"/>
    </row>
    <row r="53" spans="1:15" ht="38.25" x14ac:dyDescent="0.25">
      <c r="A53" s="98"/>
      <c r="B53" s="161"/>
      <c r="C53" s="104"/>
      <c r="D53" s="119"/>
      <c r="E53" s="104"/>
      <c r="F53" s="107"/>
      <c r="G53" s="119"/>
      <c r="H53" s="36" t="s">
        <v>108</v>
      </c>
      <c r="I53" s="47" t="s">
        <v>77</v>
      </c>
      <c r="J53" s="47" t="s">
        <v>77</v>
      </c>
      <c r="K53" s="80">
        <v>0</v>
      </c>
      <c r="L53" s="80">
        <v>0</v>
      </c>
      <c r="M53" s="81">
        <v>0</v>
      </c>
      <c r="N53" s="168"/>
      <c r="O53" s="32"/>
    </row>
    <row r="54" spans="1:15" ht="47.25" customHeight="1" x14ac:dyDescent="0.25">
      <c r="A54" s="163" t="s">
        <v>147</v>
      </c>
      <c r="B54" s="164"/>
      <c r="C54" s="164"/>
      <c r="D54" s="164"/>
      <c r="E54" s="164"/>
      <c r="F54" s="164"/>
      <c r="G54" s="165"/>
      <c r="H54" s="52" t="s">
        <v>111</v>
      </c>
      <c r="I54" s="57" t="s">
        <v>77</v>
      </c>
      <c r="J54" s="57" t="s">
        <v>77</v>
      </c>
      <c r="K54" s="58">
        <v>0</v>
      </c>
      <c r="L54" s="58">
        <v>0</v>
      </c>
      <c r="M54" s="59">
        <v>0</v>
      </c>
      <c r="N54" s="62"/>
      <c r="O54" s="32"/>
    </row>
    <row r="55" spans="1:15" ht="80.25" customHeight="1" x14ac:dyDescent="0.25">
      <c r="A55" s="96" t="s">
        <v>159</v>
      </c>
      <c r="B55" s="105" t="s">
        <v>148</v>
      </c>
      <c r="C55" s="105" t="s">
        <v>149</v>
      </c>
      <c r="D55" s="117">
        <v>42825</v>
      </c>
      <c r="E55" s="117" t="s">
        <v>150</v>
      </c>
      <c r="F55" s="105" t="s">
        <v>140</v>
      </c>
      <c r="G55" s="118">
        <v>43040</v>
      </c>
      <c r="H55" s="36" t="s">
        <v>110</v>
      </c>
      <c r="I55" s="47" t="s">
        <v>77</v>
      </c>
      <c r="J55" s="47" t="s">
        <v>77</v>
      </c>
      <c r="K55" s="48">
        <v>0</v>
      </c>
      <c r="L55" s="48">
        <v>0</v>
      </c>
      <c r="M55" s="49">
        <v>0</v>
      </c>
      <c r="N55" s="180" t="s">
        <v>151</v>
      </c>
      <c r="O55" s="32"/>
    </row>
    <row r="56" spans="1:15" ht="27.75" customHeight="1" x14ac:dyDescent="0.25">
      <c r="A56" s="97"/>
      <c r="B56" s="106"/>
      <c r="C56" s="106"/>
      <c r="D56" s="118"/>
      <c r="E56" s="118"/>
      <c r="F56" s="106"/>
      <c r="G56" s="118"/>
      <c r="H56" s="36" t="s">
        <v>109</v>
      </c>
      <c r="I56" s="47" t="s">
        <v>77</v>
      </c>
      <c r="J56" s="47" t="s">
        <v>77</v>
      </c>
      <c r="K56" s="48">
        <v>0</v>
      </c>
      <c r="L56" s="48">
        <v>0</v>
      </c>
      <c r="M56" s="49">
        <v>0</v>
      </c>
      <c r="N56" s="181"/>
      <c r="O56" s="32"/>
    </row>
    <row r="57" spans="1:15" ht="38.25" x14ac:dyDescent="0.25">
      <c r="A57" s="98"/>
      <c r="B57" s="107"/>
      <c r="C57" s="107"/>
      <c r="D57" s="119"/>
      <c r="E57" s="119"/>
      <c r="F57" s="107"/>
      <c r="G57" s="119"/>
      <c r="H57" s="36" t="s">
        <v>108</v>
      </c>
      <c r="I57" s="47" t="s">
        <v>77</v>
      </c>
      <c r="J57" s="47" t="s">
        <v>77</v>
      </c>
      <c r="K57" s="48">
        <v>0</v>
      </c>
      <c r="L57" s="48">
        <v>0</v>
      </c>
      <c r="M57" s="49">
        <v>0</v>
      </c>
      <c r="N57" s="182"/>
      <c r="O57" s="32"/>
    </row>
    <row r="58" spans="1:15" ht="43.5" customHeight="1" x14ac:dyDescent="0.25">
      <c r="A58" s="163" t="s">
        <v>152</v>
      </c>
      <c r="B58" s="164"/>
      <c r="C58" s="164"/>
      <c r="D58" s="164"/>
      <c r="E58" s="164"/>
      <c r="F58" s="164"/>
      <c r="G58" s="165"/>
      <c r="H58" s="52" t="s">
        <v>111</v>
      </c>
      <c r="I58" s="57" t="s">
        <v>77</v>
      </c>
      <c r="J58" s="57" t="s">
        <v>77</v>
      </c>
      <c r="K58" s="58">
        <v>0</v>
      </c>
      <c r="L58" s="58">
        <v>0</v>
      </c>
      <c r="M58" s="59">
        <v>0</v>
      </c>
      <c r="N58" s="62"/>
      <c r="O58" s="32"/>
    </row>
    <row r="59" spans="1:15" ht="70.5" customHeight="1" x14ac:dyDescent="0.25">
      <c r="A59" s="96" t="s">
        <v>160</v>
      </c>
      <c r="B59" s="105" t="s">
        <v>153</v>
      </c>
      <c r="C59" s="105" t="s">
        <v>154</v>
      </c>
      <c r="D59" s="117">
        <v>43465</v>
      </c>
      <c r="E59" s="117" t="s">
        <v>150</v>
      </c>
      <c r="F59" s="105" t="s">
        <v>140</v>
      </c>
      <c r="G59" s="118">
        <v>43040</v>
      </c>
      <c r="H59" s="36" t="s">
        <v>110</v>
      </c>
      <c r="I59" s="47" t="s">
        <v>77</v>
      </c>
      <c r="J59" s="47" t="s">
        <v>77</v>
      </c>
      <c r="K59" s="48">
        <v>0</v>
      </c>
      <c r="L59" s="48">
        <v>0</v>
      </c>
      <c r="M59" s="49">
        <v>0</v>
      </c>
      <c r="N59" s="169" t="s">
        <v>197</v>
      </c>
      <c r="O59" s="32"/>
    </row>
    <row r="60" spans="1:15" ht="43.5" customHeight="1" x14ac:dyDescent="0.25">
      <c r="A60" s="97"/>
      <c r="B60" s="106"/>
      <c r="C60" s="106"/>
      <c r="D60" s="118"/>
      <c r="E60" s="118"/>
      <c r="F60" s="106"/>
      <c r="G60" s="118"/>
      <c r="H60" s="36" t="s">
        <v>109</v>
      </c>
      <c r="I60" s="47" t="s">
        <v>77</v>
      </c>
      <c r="J60" s="47" t="s">
        <v>77</v>
      </c>
      <c r="K60" s="48">
        <v>0</v>
      </c>
      <c r="L60" s="48">
        <v>0</v>
      </c>
      <c r="M60" s="49">
        <v>0</v>
      </c>
      <c r="N60" s="170"/>
      <c r="O60" s="32"/>
    </row>
    <row r="61" spans="1:15" ht="141" customHeight="1" x14ac:dyDescent="0.25">
      <c r="A61" s="98"/>
      <c r="B61" s="107"/>
      <c r="C61" s="107"/>
      <c r="D61" s="119"/>
      <c r="E61" s="119"/>
      <c r="F61" s="107"/>
      <c r="G61" s="119"/>
      <c r="H61" s="36" t="s">
        <v>108</v>
      </c>
      <c r="I61" s="47" t="s">
        <v>77</v>
      </c>
      <c r="J61" s="47" t="s">
        <v>77</v>
      </c>
      <c r="K61" s="48">
        <v>0</v>
      </c>
      <c r="L61" s="48">
        <v>0</v>
      </c>
      <c r="M61" s="49">
        <v>0</v>
      </c>
      <c r="N61" s="171"/>
      <c r="O61" s="32"/>
    </row>
    <row r="62" spans="1:15" ht="27.75" customHeight="1" x14ac:dyDescent="0.25">
      <c r="A62" s="153" t="s">
        <v>155</v>
      </c>
      <c r="B62" s="154"/>
      <c r="C62" s="154"/>
      <c r="D62" s="154"/>
      <c r="E62" s="154"/>
      <c r="F62" s="154"/>
      <c r="G62" s="155"/>
      <c r="H62" s="36"/>
      <c r="I62" s="35"/>
      <c r="J62" s="35"/>
      <c r="K62" s="35"/>
      <c r="L62" s="35"/>
      <c r="M62" s="35"/>
      <c r="N62" s="62"/>
      <c r="O62" s="32"/>
    </row>
    <row r="63" spans="1:15" ht="45.75" customHeight="1" x14ac:dyDescent="0.25">
      <c r="A63" s="162" t="s">
        <v>157</v>
      </c>
      <c r="B63" s="145"/>
      <c r="C63" s="145"/>
      <c r="D63" s="145"/>
      <c r="E63" s="145"/>
      <c r="F63" s="145"/>
      <c r="G63" s="146"/>
      <c r="H63" s="52" t="s">
        <v>111</v>
      </c>
      <c r="I63" s="57" t="s">
        <v>77</v>
      </c>
      <c r="J63" s="57" t="s">
        <v>77</v>
      </c>
      <c r="K63" s="63">
        <v>8697.4</v>
      </c>
      <c r="L63" s="63">
        <v>6697.4</v>
      </c>
      <c r="M63" s="68">
        <f>L63/K63</f>
        <v>0.77004622070963735</v>
      </c>
      <c r="N63" s="62"/>
      <c r="O63" s="32"/>
    </row>
    <row r="64" spans="1:15" ht="69" customHeight="1" x14ac:dyDescent="0.25">
      <c r="A64" s="96" t="s">
        <v>60</v>
      </c>
      <c r="B64" s="138" t="s">
        <v>139</v>
      </c>
      <c r="C64" s="105" t="s">
        <v>161</v>
      </c>
      <c r="D64" s="120">
        <v>43100</v>
      </c>
      <c r="E64" s="120"/>
      <c r="F64" s="138" t="s">
        <v>163</v>
      </c>
      <c r="G64" s="118">
        <v>43070</v>
      </c>
      <c r="H64" s="36" t="s">
        <v>110</v>
      </c>
      <c r="I64" s="35" t="s">
        <v>150</v>
      </c>
      <c r="J64" s="35" t="s">
        <v>150</v>
      </c>
      <c r="K64" s="64">
        <v>8697.4</v>
      </c>
      <c r="L64" s="64">
        <v>6697.4</v>
      </c>
      <c r="M64" s="74">
        <v>0.77</v>
      </c>
      <c r="N64" s="135" t="s">
        <v>143</v>
      </c>
    </row>
    <row r="65" spans="1:16" ht="40.5" customHeight="1" x14ac:dyDescent="0.25">
      <c r="A65" s="97"/>
      <c r="B65" s="139"/>
      <c r="C65" s="106"/>
      <c r="D65" s="121"/>
      <c r="E65" s="121"/>
      <c r="F65" s="139"/>
      <c r="G65" s="118"/>
      <c r="H65" s="37" t="s">
        <v>109</v>
      </c>
      <c r="I65" s="47" t="s">
        <v>77</v>
      </c>
      <c r="J65" s="47" t="s">
        <v>77</v>
      </c>
      <c r="K65" s="48">
        <v>0</v>
      </c>
      <c r="L65" s="48">
        <v>0</v>
      </c>
      <c r="M65" s="49">
        <v>0</v>
      </c>
      <c r="N65" s="136"/>
    </row>
    <row r="66" spans="1:16" ht="61.5" customHeight="1" x14ac:dyDescent="0.25">
      <c r="A66" s="98"/>
      <c r="B66" s="140"/>
      <c r="C66" s="107"/>
      <c r="D66" s="122"/>
      <c r="E66" s="122"/>
      <c r="F66" s="140"/>
      <c r="G66" s="119"/>
      <c r="H66" s="36" t="s">
        <v>108</v>
      </c>
      <c r="I66" s="47" t="s">
        <v>77</v>
      </c>
      <c r="J66" s="47" t="s">
        <v>77</v>
      </c>
      <c r="K66" s="48">
        <v>0</v>
      </c>
      <c r="L66" s="48">
        <v>0</v>
      </c>
      <c r="M66" s="49">
        <v>0</v>
      </c>
      <c r="N66" s="137"/>
    </row>
    <row r="67" spans="1:16" ht="42.75" customHeight="1" x14ac:dyDescent="0.25">
      <c r="A67" s="144" t="s">
        <v>181</v>
      </c>
      <c r="B67" s="145"/>
      <c r="C67" s="145"/>
      <c r="D67" s="145"/>
      <c r="E67" s="145"/>
      <c r="F67" s="145"/>
      <c r="G67" s="146"/>
      <c r="H67" s="52" t="s">
        <v>111</v>
      </c>
      <c r="I67" s="60" t="s">
        <v>77</v>
      </c>
      <c r="J67" s="60" t="s">
        <v>77</v>
      </c>
      <c r="K67" s="63">
        <v>5000</v>
      </c>
      <c r="L67" s="63">
        <v>4000</v>
      </c>
      <c r="M67" s="63">
        <v>0</v>
      </c>
      <c r="N67" s="62"/>
    </row>
    <row r="68" spans="1:16" ht="104.25" customHeight="1" x14ac:dyDescent="0.25">
      <c r="A68" s="96" t="s">
        <v>156</v>
      </c>
      <c r="B68" s="138" t="s">
        <v>139</v>
      </c>
      <c r="C68" s="105" t="s">
        <v>162</v>
      </c>
      <c r="D68" s="120">
        <v>43100</v>
      </c>
      <c r="E68" s="120"/>
      <c r="F68" s="138" t="s">
        <v>163</v>
      </c>
      <c r="G68" s="118">
        <v>43040</v>
      </c>
      <c r="H68" s="36" t="s">
        <v>110</v>
      </c>
      <c r="I68" s="35" t="s">
        <v>150</v>
      </c>
      <c r="J68" s="35" t="s">
        <v>150</v>
      </c>
      <c r="K68" s="64">
        <v>5000</v>
      </c>
      <c r="L68" s="64">
        <v>4000</v>
      </c>
      <c r="M68" s="77">
        <v>0.8</v>
      </c>
      <c r="N68" s="54" t="s">
        <v>200</v>
      </c>
      <c r="P68" s="50"/>
    </row>
    <row r="69" spans="1:16" ht="39" customHeight="1" x14ac:dyDescent="0.25">
      <c r="A69" s="97"/>
      <c r="B69" s="139"/>
      <c r="C69" s="106"/>
      <c r="D69" s="121"/>
      <c r="E69" s="121"/>
      <c r="F69" s="139"/>
      <c r="G69" s="118"/>
      <c r="H69" s="37" t="s">
        <v>109</v>
      </c>
      <c r="I69" s="47" t="s">
        <v>77</v>
      </c>
      <c r="J69" s="47" t="s">
        <v>77</v>
      </c>
      <c r="K69" s="48">
        <v>0</v>
      </c>
      <c r="L69" s="48">
        <v>0</v>
      </c>
      <c r="M69" s="49">
        <v>0</v>
      </c>
      <c r="N69" s="62"/>
    </row>
    <row r="70" spans="1:16" ht="99" customHeight="1" x14ac:dyDescent="0.25">
      <c r="A70" s="98"/>
      <c r="B70" s="140"/>
      <c r="C70" s="107"/>
      <c r="D70" s="122"/>
      <c r="E70" s="122"/>
      <c r="F70" s="140"/>
      <c r="G70" s="119"/>
      <c r="H70" s="36" t="s">
        <v>108</v>
      </c>
      <c r="I70" s="47" t="s">
        <v>77</v>
      </c>
      <c r="J70" s="47" t="s">
        <v>77</v>
      </c>
      <c r="K70" s="48">
        <v>0</v>
      </c>
      <c r="L70" s="48">
        <v>0</v>
      </c>
      <c r="M70" s="49">
        <v>0</v>
      </c>
      <c r="N70" s="62"/>
    </row>
    <row r="71" spans="1:16" ht="38.25" customHeight="1" x14ac:dyDescent="0.25">
      <c r="A71" s="150" t="s">
        <v>164</v>
      </c>
      <c r="B71" s="151"/>
      <c r="C71" s="151"/>
      <c r="D71" s="151"/>
      <c r="E71" s="151"/>
      <c r="F71" s="151"/>
      <c r="G71" s="152"/>
      <c r="H71" s="36"/>
      <c r="I71" s="35"/>
      <c r="J71" s="35"/>
      <c r="K71" s="35"/>
      <c r="L71" s="35"/>
      <c r="M71" s="35"/>
      <c r="N71" s="62"/>
    </row>
    <row r="72" spans="1:16" ht="40.5" customHeight="1" x14ac:dyDescent="0.25">
      <c r="A72" s="123" t="s">
        <v>166</v>
      </c>
      <c r="B72" s="124"/>
      <c r="C72" s="124"/>
      <c r="D72" s="124"/>
      <c r="E72" s="124"/>
      <c r="F72" s="124"/>
      <c r="G72" s="125"/>
      <c r="H72" s="52" t="s">
        <v>111</v>
      </c>
      <c r="I72" s="57" t="s">
        <v>77</v>
      </c>
      <c r="J72" s="57" t="s">
        <v>77</v>
      </c>
      <c r="K72" s="63">
        <v>100000</v>
      </c>
      <c r="L72" s="65">
        <v>60700</v>
      </c>
      <c r="M72" s="75">
        <f>L72/K72</f>
        <v>0.60699999999999998</v>
      </c>
      <c r="N72" s="62"/>
    </row>
    <row r="73" spans="1:16" ht="61.5" customHeight="1" x14ac:dyDescent="0.25">
      <c r="A73" s="97" t="s">
        <v>60</v>
      </c>
      <c r="B73" s="138" t="s">
        <v>191</v>
      </c>
      <c r="C73" s="172" t="s">
        <v>201</v>
      </c>
      <c r="D73" s="174">
        <v>43100</v>
      </c>
      <c r="E73" s="176"/>
      <c r="F73" s="178" t="s">
        <v>140</v>
      </c>
      <c r="G73" s="118">
        <v>43070</v>
      </c>
      <c r="H73" s="56" t="s">
        <v>167</v>
      </c>
      <c r="I73" s="55">
        <v>0</v>
      </c>
      <c r="J73" s="55">
        <v>0</v>
      </c>
      <c r="K73" s="66">
        <v>100000</v>
      </c>
      <c r="L73" s="73">
        <v>60700</v>
      </c>
      <c r="M73" s="76">
        <f>L73/K73</f>
        <v>0.60699999999999998</v>
      </c>
      <c r="N73" s="62"/>
    </row>
    <row r="74" spans="1:16" ht="44.25" customHeight="1" x14ac:dyDescent="0.25">
      <c r="A74" s="97"/>
      <c r="B74" s="139"/>
      <c r="C74" s="172"/>
      <c r="D74" s="174"/>
      <c r="E74" s="176"/>
      <c r="F74" s="178"/>
      <c r="G74" s="118"/>
      <c r="H74" s="37" t="s">
        <v>109</v>
      </c>
      <c r="I74" s="47" t="s">
        <v>77</v>
      </c>
      <c r="J74" s="47" t="s">
        <v>77</v>
      </c>
      <c r="K74" s="48">
        <v>0</v>
      </c>
      <c r="L74" s="48">
        <v>0</v>
      </c>
      <c r="M74" s="49">
        <v>0</v>
      </c>
      <c r="N74" s="62"/>
    </row>
    <row r="75" spans="1:16" ht="132" customHeight="1" x14ac:dyDescent="0.25">
      <c r="A75" s="98"/>
      <c r="B75" s="140"/>
      <c r="C75" s="173"/>
      <c r="D75" s="175"/>
      <c r="E75" s="177"/>
      <c r="F75" s="179"/>
      <c r="G75" s="119"/>
      <c r="H75" s="36" t="s">
        <v>108</v>
      </c>
      <c r="I75" s="47" t="s">
        <v>77</v>
      </c>
      <c r="J75" s="47" t="s">
        <v>77</v>
      </c>
      <c r="K75" s="48">
        <v>0</v>
      </c>
      <c r="L75" s="48">
        <v>0</v>
      </c>
      <c r="M75" s="49">
        <v>0</v>
      </c>
      <c r="N75" s="62"/>
    </row>
    <row r="76" spans="1:16" ht="50.25" customHeight="1" x14ac:dyDescent="0.25">
      <c r="A76" s="156"/>
      <c r="B76" s="157"/>
      <c r="C76" s="157"/>
      <c r="D76" s="157"/>
      <c r="E76" s="157"/>
      <c r="F76" s="157"/>
      <c r="G76" s="158"/>
      <c r="H76" s="52" t="s">
        <v>111</v>
      </c>
      <c r="I76" s="57" t="s">
        <v>77</v>
      </c>
      <c r="J76" s="57" t="s">
        <v>77</v>
      </c>
      <c r="K76" s="58">
        <v>0</v>
      </c>
      <c r="L76" s="58">
        <v>0</v>
      </c>
      <c r="M76" s="59">
        <v>0</v>
      </c>
      <c r="N76" s="62"/>
    </row>
    <row r="77" spans="1:16" ht="167.25" customHeight="1" x14ac:dyDescent="0.25">
      <c r="A77" s="96" t="s">
        <v>61</v>
      </c>
      <c r="B77" s="138" t="s">
        <v>168</v>
      </c>
      <c r="C77" s="135" t="s">
        <v>202</v>
      </c>
      <c r="D77" s="120">
        <v>43100</v>
      </c>
      <c r="E77" s="120"/>
      <c r="F77" s="138" t="s">
        <v>170</v>
      </c>
      <c r="G77" s="120">
        <v>43070</v>
      </c>
      <c r="H77" s="36" t="s">
        <v>110</v>
      </c>
      <c r="I77" s="47" t="s">
        <v>77</v>
      </c>
      <c r="J77" s="47" t="s">
        <v>77</v>
      </c>
      <c r="K77" s="48">
        <v>0</v>
      </c>
      <c r="L77" s="48">
        <v>0</v>
      </c>
      <c r="M77" s="49">
        <v>0</v>
      </c>
      <c r="N77" s="70" t="s">
        <v>169</v>
      </c>
    </row>
    <row r="78" spans="1:16" ht="27.75" customHeight="1" x14ac:dyDescent="0.25">
      <c r="A78" s="97"/>
      <c r="B78" s="139"/>
      <c r="C78" s="136"/>
      <c r="D78" s="121"/>
      <c r="E78" s="121"/>
      <c r="F78" s="139"/>
      <c r="G78" s="121"/>
      <c r="H78" s="37" t="s">
        <v>109</v>
      </c>
      <c r="I78" s="47" t="s">
        <v>77</v>
      </c>
      <c r="J78" s="47" t="s">
        <v>77</v>
      </c>
      <c r="K78" s="48">
        <v>0</v>
      </c>
      <c r="L78" s="48">
        <v>0</v>
      </c>
      <c r="M78" s="49">
        <v>0</v>
      </c>
      <c r="N78" s="62"/>
    </row>
    <row r="79" spans="1:16" ht="48.75" customHeight="1" x14ac:dyDescent="0.25">
      <c r="A79" s="98"/>
      <c r="B79" s="140"/>
      <c r="C79" s="137"/>
      <c r="D79" s="122"/>
      <c r="E79" s="122"/>
      <c r="F79" s="140"/>
      <c r="G79" s="122"/>
      <c r="H79" s="36" t="s">
        <v>108</v>
      </c>
      <c r="I79" s="47" t="s">
        <v>77</v>
      </c>
      <c r="J79" s="47" t="s">
        <v>77</v>
      </c>
      <c r="K79" s="48">
        <v>0</v>
      </c>
      <c r="L79" s="48">
        <v>0</v>
      </c>
      <c r="M79" s="49">
        <v>0</v>
      </c>
      <c r="N79" s="62"/>
    </row>
    <row r="80" spans="1:16" s="53" customFormat="1" ht="58.5" customHeight="1" x14ac:dyDescent="0.25">
      <c r="A80" s="34"/>
      <c r="B80" s="197" t="s">
        <v>172</v>
      </c>
      <c r="C80" s="197"/>
      <c r="D80" s="197"/>
      <c r="E80" s="197"/>
      <c r="F80" s="197"/>
      <c r="G80" s="197"/>
      <c r="H80" s="52" t="s">
        <v>111</v>
      </c>
      <c r="I80" s="57" t="s">
        <v>77</v>
      </c>
      <c r="J80" s="57" t="s">
        <v>77</v>
      </c>
      <c r="K80" s="58">
        <v>5000</v>
      </c>
      <c r="L80" s="58">
        <v>0</v>
      </c>
      <c r="M80" s="59">
        <v>0</v>
      </c>
      <c r="N80" s="62"/>
    </row>
    <row r="81" spans="1:14" s="53" customFormat="1" ht="152.25" customHeight="1" x14ac:dyDescent="0.25">
      <c r="A81" s="132" t="s">
        <v>62</v>
      </c>
      <c r="B81" s="138" t="s">
        <v>171</v>
      </c>
      <c r="C81" s="129" t="s">
        <v>203</v>
      </c>
      <c r="D81" s="120">
        <v>43100</v>
      </c>
      <c r="E81" s="126"/>
      <c r="F81" s="126"/>
      <c r="G81" s="120">
        <v>43040</v>
      </c>
      <c r="H81" s="36" t="s">
        <v>110</v>
      </c>
      <c r="I81" s="47" t="s">
        <v>77</v>
      </c>
      <c r="J81" s="47" t="s">
        <v>77</v>
      </c>
      <c r="K81" s="48">
        <v>5000</v>
      </c>
      <c r="L81" s="48">
        <v>0</v>
      </c>
      <c r="M81" s="49">
        <v>0</v>
      </c>
      <c r="N81" s="71"/>
    </row>
    <row r="82" spans="1:14" s="53" customFormat="1" ht="82.5" customHeight="1" x14ac:dyDescent="0.25">
      <c r="A82" s="133"/>
      <c r="B82" s="139"/>
      <c r="C82" s="130"/>
      <c r="D82" s="121"/>
      <c r="E82" s="127"/>
      <c r="F82" s="127"/>
      <c r="G82" s="121"/>
      <c r="H82" s="36" t="s">
        <v>109</v>
      </c>
      <c r="I82" s="47" t="s">
        <v>77</v>
      </c>
      <c r="J82" s="47" t="s">
        <v>77</v>
      </c>
      <c r="K82" s="48">
        <v>0</v>
      </c>
      <c r="L82" s="48">
        <v>0</v>
      </c>
      <c r="M82" s="49">
        <v>0</v>
      </c>
      <c r="N82" s="62"/>
    </row>
    <row r="83" spans="1:14" ht="44.25" customHeight="1" x14ac:dyDescent="0.25">
      <c r="A83" s="134"/>
      <c r="B83" s="72"/>
      <c r="C83" s="131"/>
      <c r="D83" s="122"/>
      <c r="E83" s="128"/>
      <c r="F83" s="128"/>
      <c r="G83" s="122"/>
      <c r="H83" s="54" t="s">
        <v>108</v>
      </c>
      <c r="I83" s="47" t="s">
        <v>77</v>
      </c>
      <c r="J83" s="47" t="s">
        <v>77</v>
      </c>
      <c r="K83" s="48">
        <v>0</v>
      </c>
      <c r="L83" s="48">
        <v>0</v>
      </c>
      <c r="M83" s="49">
        <v>0</v>
      </c>
      <c r="N83" s="62"/>
    </row>
    <row r="84" spans="1:14" ht="30.75" customHeight="1" x14ac:dyDescent="0.25">
      <c r="A84" s="198" t="s">
        <v>192</v>
      </c>
      <c r="B84" s="199"/>
      <c r="C84" s="200"/>
      <c r="D84" s="200"/>
      <c r="E84" s="200"/>
      <c r="F84" s="200"/>
      <c r="G84" s="196"/>
      <c r="H84" s="196"/>
      <c r="I84" s="196"/>
      <c r="J84" s="196"/>
      <c r="K84" s="196"/>
      <c r="L84" s="196"/>
      <c r="M84" s="196"/>
      <c r="N84" s="196"/>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195" t="s">
        <v>107</v>
      </c>
      <c r="B86" s="195"/>
      <c r="C86" s="195"/>
      <c r="D86" s="195"/>
      <c r="E86" s="195"/>
      <c r="F86" s="195"/>
      <c r="G86" s="195"/>
      <c r="H86" s="195"/>
      <c r="I86" s="195"/>
      <c r="J86" s="195"/>
      <c r="K86" s="195"/>
      <c r="L86" s="195"/>
      <c r="M86" s="195"/>
      <c r="N86" s="195"/>
    </row>
    <row r="87" spans="1:14" x14ac:dyDescent="0.25">
      <c r="A87" s="33"/>
      <c r="B87" s="33"/>
      <c r="C87" s="33"/>
      <c r="D87" s="33"/>
      <c r="E87" s="33"/>
      <c r="F87" s="33"/>
      <c r="G87" s="33"/>
      <c r="H87" s="33"/>
      <c r="I87" s="33"/>
      <c r="J87" s="33"/>
      <c r="K87" s="33"/>
      <c r="L87" s="33"/>
      <c r="M87" s="33"/>
      <c r="N87" s="33"/>
    </row>
    <row r="88" spans="1:14" ht="21.75" customHeight="1" x14ac:dyDescent="0.25">
      <c r="A88" s="195" t="s">
        <v>106</v>
      </c>
      <c r="B88" s="195"/>
      <c r="C88" s="195"/>
      <c r="D88" s="195"/>
      <c r="E88" s="195"/>
      <c r="F88" s="195"/>
      <c r="G88" s="195"/>
      <c r="H88" s="195"/>
      <c r="I88" s="195"/>
      <c r="J88" s="195"/>
      <c r="K88" s="195"/>
      <c r="L88" s="195"/>
      <c r="M88" s="195"/>
      <c r="N88" s="195"/>
    </row>
    <row r="89" spans="1:14" x14ac:dyDescent="0.25">
      <c r="A89" s="32"/>
      <c r="B89" s="32"/>
      <c r="C89" s="32"/>
      <c r="D89" s="32"/>
      <c r="E89" s="32"/>
      <c r="F89" s="32"/>
      <c r="G89" s="32"/>
      <c r="H89" s="32"/>
      <c r="I89" s="32"/>
      <c r="J89" s="32"/>
      <c r="K89" s="32"/>
      <c r="L89" s="32"/>
      <c r="M89" s="32"/>
      <c r="N89" s="32"/>
    </row>
    <row r="90" spans="1:14" ht="19.5" customHeight="1" x14ac:dyDescent="0.25">
      <c r="A90" s="195" t="s">
        <v>183</v>
      </c>
      <c r="B90" s="195"/>
      <c r="C90" s="195"/>
      <c r="D90" s="195"/>
      <c r="E90" s="195"/>
      <c r="F90" s="195"/>
      <c r="G90" s="195"/>
      <c r="H90" s="195"/>
      <c r="I90" s="195"/>
      <c r="J90" s="195"/>
      <c r="K90" s="195"/>
      <c r="L90" s="195"/>
      <c r="M90" s="195"/>
      <c r="N90" s="195"/>
    </row>
    <row r="91" spans="1:14" x14ac:dyDescent="0.25">
      <c r="A91" s="32"/>
      <c r="B91" s="32"/>
      <c r="C91" s="32"/>
      <c r="D91" s="32"/>
      <c r="E91" s="32"/>
      <c r="F91" s="32"/>
      <c r="G91" s="32"/>
      <c r="H91" s="32"/>
      <c r="I91" s="32"/>
      <c r="J91" s="32"/>
      <c r="K91" s="32"/>
      <c r="L91" s="32"/>
      <c r="M91" s="32"/>
      <c r="N91" s="32"/>
    </row>
    <row r="92" spans="1:14" ht="15.75" x14ac:dyDescent="0.25">
      <c r="A92" s="195" t="s">
        <v>105</v>
      </c>
      <c r="B92" s="195"/>
      <c r="C92" s="195"/>
      <c r="D92" s="195"/>
      <c r="E92" s="195"/>
      <c r="F92" s="195"/>
      <c r="G92" s="195"/>
      <c r="H92" s="195"/>
      <c r="I92" s="195"/>
      <c r="J92" s="195"/>
      <c r="K92" s="195"/>
      <c r="L92" s="195"/>
      <c r="M92" s="195"/>
      <c r="N92" s="195"/>
    </row>
    <row r="94" spans="1:14" ht="15.75" x14ac:dyDescent="0.25">
      <c r="A94" s="195" t="s">
        <v>184</v>
      </c>
      <c r="B94" s="195"/>
      <c r="C94" s="195"/>
      <c r="D94" s="195"/>
      <c r="E94" s="195"/>
      <c r="F94" s="195"/>
      <c r="G94" s="195"/>
      <c r="H94" s="195"/>
      <c r="I94" s="195"/>
      <c r="J94" s="195"/>
      <c r="K94" s="195"/>
      <c r="L94" s="195"/>
      <c r="M94" s="195"/>
      <c r="N94" s="195"/>
    </row>
    <row r="96" spans="1:14" ht="15.75" x14ac:dyDescent="0.25">
      <c r="A96" s="195" t="s">
        <v>104</v>
      </c>
      <c r="B96" s="195"/>
      <c r="C96" s="195"/>
      <c r="D96" s="195"/>
      <c r="E96" s="195"/>
      <c r="F96" s="195"/>
      <c r="G96" s="195"/>
      <c r="H96" s="195"/>
      <c r="I96" s="195"/>
      <c r="J96" s="195"/>
      <c r="K96" s="195"/>
      <c r="L96" s="195"/>
      <c r="M96" s="195"/>
      <c r="N96" s="195"/>
    </row>
    <row r="98" spans="1:14" ht="15.75" x14ac:dyDescent="0.25">
      <c r="A98" s="195" t="s">
        <v>103</v>
      </c>
      <c r="B98" s="195"/>
      <c r="C98" s="195"/>
      <c r="D98" s="195"/>
      <c r="E98" s="195"/>
      <c r="F98" s="195"/>
      <c r="G98" s="195"/>
      <c r="H98" s="195"/>
      <c r="I98" s="195"/>
      <c r="J98" s="195"/>
      <c r="K98" s="195"/>
      <c r="L98" s="195"/>
      <c r="M98" s="195"/>
      <c r="N98" s="195"/>
    </row>
    <row r="100" spans="1:14" ht="15.75" x14ac:dyDescent="0.25">
      <c r="A100" s="195" t="s">
        <v>102</v>
      </c>
      <c r="B100" s="195"/>
      <c r="C100" s="195"/>
      <c r="D100" s="195"/>
      <c r="E100" s="195"/>
      <c r="F100" s="195"/>
      <c r="G100" s="195"/>
      <c r="H100" s="195"/>
      <c r="I100" s="195"/>
      <c r="J100" s="195"/>
      <c r="K100" s="195"/>
      <c r="L100" s="195"/>
      <c r="M100" s="195"/>
      <c r="N100" s="195"/>
    </row>
    <row r="102" spans="1:14" ht="18.75" x14ac:dyDescent="0.3">
      <c r="A102" s="201" t="s">
        <v>101</v>
      </c>
      <c r="B102" s="201"/>
      <c r="C102" s="201"/>
      <c r="D102" s="201"/>
      <c r="E102" s="201"/>
      <c r="F102" s="201"/>
      <c r="G102" s="201"/>
      <c r="H102" s="201"/>
      <c r="I102" s="201"/>
      <c r="J102" s="201"/>
      <c r="K102" s="201"/>
      <c r="L102" s="201"/>
      <c r="M102" s="201"/>
      <c r="N102" s="201"/>
    </row>
    <row r="104" spans="1:14" ht="18.75" x14ac:dyDescent="0.3">
      <c r="A104" s="201" t="s">
        <v>100</v>
      </c>
      <c r="B104" s="201"/>
      <c r="C104" s="201"/>
      <c r="D104" s="201"/>
      <c r="E104" s="201"/>
      <c r="F104" s="201"/>
      <c r="G104" s="201"/>
      <c r="H104" s="201"/>
      <c r="I104" s="201"/>
      <c r="J104" s="201"/>
      <c r="K104" s="201"/>
      <c r="L104" s="201"/>
      <c r="M104" s="201"/>
      <c r="N104" s="201"/>
    </row>
    <row r="106" spans="1:14" ht="18.75" x14ac:dyDescent="0.3">
      <c r="A106" s="201" t="s">
        <v>99</v>
      </c>
      <c r="B106" s="201"/>
      <c r="C106" s="201"/>
      <c r="D106" s="201"/>
      <c r="E106" s="201"/>
      <c r="F106" s="201"/>
      <c r="G106" s="201"/>
      <c r="H106" s="201"/>
      <c r="I106" s="201"/>
      <c r="J106" s="201"/>
      <c r="K106" s="201"/>
      <c r="L106" s="201"/>
      <c r="M106" s="201"/>
      <c r="N106" s="201"/>
    </row>
    <row r="108" spans="1:14" ht="18.75" x14ac:dyDescent="0.3">
      <c r="A108" s="201" t="s">
        <v>185</v>
      </c>
      <c r="B108" s="201"/>
      <c r="C108" s="201"/>
      <c r="D108" s="201"/>
      <c r="E108" s="201"/>
      <c r="F108" s="201"/>
      <c r="G108" s="201"/>
      <c r="H108" s="201"/>
      <c r="I108" s="201"/>
      <c r="J108" s="201"/>
      <c r="K108" s="201"/>
      <c r="L108" s="201"/>
      <c r="M108" s="201"/>
      <c r="N108" s="201"/>
    </row>
    <row r="110" spans="1:14" ht="18.75" x14ac:dyDescent="0.3">
      <c r="A110" s="201" t="s">
        <v>98</v>
      </c>
      <c r="B110" s="201"/>
      <c r="C110" s="201"/>
      <c r="D110" s="201"/>
      <c r="E110" s="201"/>
      <c r="F110" s="201"/>
      <c r="G110" s="201"/>
      <c r="H110" s="201"/>
      <c r="I110" s="201"/>
      <c r="J110" s="201"/>
      <c r="K110" s="201"/>
      <c r="L110" s="201"/>
      <c r="M110" s="201"/>
      <c r="N110" s="201"/>
    </row>
    <row r="112" spans="1:14" ht="18.75" x14ac:dyDescent="0.3">
      <c r="A112" s="201" t="s">
        <v>97</v>
      </c>
      <c r="B112" s="201"/>
      <c r="C112" s="201"/>
      <c r="D112" s="201"/>
      <c r="E112" s="201"/>
      <c r="F112" s="201"/>
      <c r="G112" s="201"/>
      <c r="H112" s="201"/>
      <c r="I112" s="201"/>
      <c r="J112" s="201"/>
      <c r="K112" s="201"/>
      <c r="L112" s="201"/>
      <c r="M112" s="201"/>
      <c r="N112" s="201"/>
    </row>
    <row r="114" spans="1:14" ht="18.75" x14ac:dyDescent="0.3">
      <c r="A114" s="201" t="s">
        <v>186</v>
      </c>
      <c r="B114" s="201"/>
      <c r="C114" s="201"/>
      <c r="D114" s="201"/>
      <c r="E114" s="201"/>
      <c r="F114" s="201"/>
      <c r="G114" s="201"/>
      <c r="H114" s="201"/>
      <c r="I114" s="201"/>
      <c r="J114" s="201"/>
      <c r="K114" s="201"/>
      <c r="L114" s="201"/>
      <c r="M114" s="201"/>
      <c r="N114" s="201"/>
    </row>
  </sheetData>
  <mergeCells count="190">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N1"/>
    <mergeCell ref="A2:N2"/>
    <mergeCell ref="A3:A5"/>
    <mergeCell ref="B3:B5"/>
    <mergeCell ref="C3:C5"/>
    <mergeCell ref="D3:E4"/>
    <mergeCell ref="F3:F5"/>
    <mergeCell ref="G3:G5"/>
    <mergeCell ref="H3:H5"/>
    <mergeCell ref="I3:M3"/>
    <mergeCell ref="I4:J4"/>
    <mergeCell ref="K4:L4"/>
    <mergeCell ref="M4:M5"/>
    <mergeCell ref="N3:N5"/>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Евгений</cp:lastModifiedBy>
  <cp:lastPrinted>2017-05-15T13:55:08Z</cp:lastPrinted>
  <dcterms:created xsi:type="dcterms:W3CDTF">2014-02-03T06:13:50Z</dcterms:created>
  <dcterms:modified xsi:type="dcterms:W3CDTF">2017-12-15T07:12:14Z</dcterms:modified>
</cp:coreProperties>
</file>