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Евгений\НОВАЯ РАБОТА\Дела в электронном виде\1. Публичная отчётность\2018 год\6. Июнь 2018\Указ 596!\"/>
    </mc:Choice>
  </mc:AlternateContent>
  <bookViews>
    <workbookView xWindow="-1635" yWindow="345" windowWidth="13155" windowHeight="11220" activeTab="1"/>
  </bookViews>
  <sheets>
    <sheet name="Показатели" sheetId="6" r:id="rId1"/>
    <sheet name="Мероприятия" sheetId="9" r:id="rId2"/>
  </sheets>
  <definedNames>
    <definedName name="_xlnm.Print_Area" localSheetId="1">Мероприятия!$A$1:$N$12</definedName>
  </definedNames>
  <calcPr calcId="152511"/>
</workbook>
</file>

<file path=xl/calcChain.xml><?xml version="1.0" encoding="utf-8"?>
<calcChain xmlns="http://schemas.openxmlformats.org/spreadsheetml/2006/main">
  <c r="L63" i="9" l="1"/>
  <c r="L50" i="9" l="1"/>
  <c r="L46" i="9"/>
  <c r="K46" i="9"/>
  <c r="M44" i="9"/>
  <c r="M43" i="9"/>
  <c r="L42" i="9"/>
  <c r="M42" i="9" s="1"/>
  <c r="M39" i="9"/>
  <c r="M38" i="9"/>
  <c r="L38" i="9"/>
  <c r="M35" i="9"/>
  <c r="M34" i="9"/>
  <c r="L34" i="9"/>
  <c r="M31" i="9"/>
  <c r="M30" i="9"/>
  <c r="L30" i="9"/>
  <c r="M64" i="9" l="1"/>
  <c r="K42" i="9" l="1"/>
  <c r="J36" i="6" l="1"/>
  <c r="J28" i="6" l="1"/>
  <c r="K72" i="9" l="1"/>
  <c r="M81" i="9"/>
  <c r="M51" i="9" l="1"/>
  <c r="M47" i="9"/>
  <c r="K38" i="9"/>
  <c r="L67" i="9" l="1"/>
  <c r="K67" i="9"/>
  <c r="K63" i="9"/>
  <c r="L72" i="9" l="1"/>
  <c r="M67" i="9" l="1"/>
  <c r="M68" i="9"/>
  <c r="M73" i="9" l="1"/>
  <c r="M72" i="9"/>
  <c r="M63" i="9"/>
  <c r="K34" i="9" l="1"/>
  <c r="K30" i="9"/>
  <c r="J20" i="6"/>
  <c r="J18" i="6"/>
  <c r="J19" i="6"/>
  <c r="J17" i="6"/>
  <c r="L7" i="9" l="1"/>
  <c r="M46" i="9"/>
  <c r="K50" i="9"/>
  <c r="M50" i="9" s="1"/>
  <c r="K7" i="9" l="1"/>
  <c r="M7" i="9" s="1"/>
</calcChain>
</file>

<file path=xl/sharedStrings.xml><?xml version="1.0" encoding="utf-8"?>
<sst xmlns="http://schemas.openxmlformats.org/spreadsheetml/2006/main" count="475" uniqueCount="210">
  <si>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</si>
  <si>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</si>
  <si>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</si>
  <si>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</si>
  <si>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</si>
  <si>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</si>
  <si>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</si>
  <si>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</si>
  <si>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</si>
  <si>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</si>
  <si>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</si>
  <si>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</si>
  <si>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</si>
  <si>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</si>
  <si>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</si>
  <si>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</si>
  <si>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</si>
  <si>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</si>
  <si>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</si>
  <si>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</si>
  <si>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</si>
  <si>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</si>
  <si>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</si>
  <si>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</si>
  <si>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</si>
  <si>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</si>
  <si>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</si>
  <si>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</si>
  <si>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</si>
  <si>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</si>
  <si>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</si>
  <si>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</si>
  <si>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</si>
  <si>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</si>
  <si>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</si>
  <si>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</si>
  <si>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</si>
  <si>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</si>
  <si>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</si>
  <si>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</si>
  <si>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</si>
  <si>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</si>
  <si>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</si>
  <si>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</si>
  <si>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</si>
  <si>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</si>
  <si>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</si>
  <si>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</si>
  <si>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</si>
  <si>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</si>
  <si>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</si>
  <si>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</si>
  <si>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</si>
  <si>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</si>
  <si>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</si>
  <si>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</si>
  <si>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</si>
  <si>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</si>
  <si>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</si>
  <si>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</si>
  <si>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</si>
  <si>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</si>
  <si>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</si>
  <si>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</si>
  <si>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</si>
  <si>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</si>
  <si>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</si>
  <si>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</si>
  <si>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</si>
  <si>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</si>
  <si>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</si>
  <si>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</si>
  <si>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</si>
  <si>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</si>
  <si>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</si>
  <si>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</si>
  <si>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</si>
  <si>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</si>
  <si>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</si>
  <si>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</si>
  <si>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</si>
  <si>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</si>
  <si>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</si>
  <si>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</si>
  <si>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</si>
  <si>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</si>
  <si>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</si>
  <si>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</si>
  <si>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</si>
  <si>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</si>
  <si>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</si>
  <si>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</si>
  <si>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</si>
  <si>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</si>
  <si>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</si>
  <si>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</si>
  <si>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</si>
  <si>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</si>
  <si>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</si>
  <si>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</si>
  <si>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</si>
  <si>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</si>
  <si>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</si>
  <si>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</si>
  <si>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</si>
  <si>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</si>
  <si>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</si>
  <si>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</si>
  <si>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</si>
  <si>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</si>
  <si>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</si>
  <si>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</si>
  <si>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</si>
  <si>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</si>
  <si>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</si>
  <si>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</si>
  <si>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</si>
  <si>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</si>
  <si>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</si>
  <si>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</si>
  <si>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</si>
  <si>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</si>
  <si>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</si>
  <si>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</si>
  <si>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</si>
  <si>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</si>
  <si>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</si>
  <si>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</si>
  <si>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</si>
  <si>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</si>
  <si>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</si>
  <si>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</si>
  <si>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</si>
  <si>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</si>
  <si>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</si>
  <si>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</si>
  <si>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</si>
  <si>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</si>
  <si>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</si>
  <si>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</si>
  <si>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</si>
  <si>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</si>
  <si>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</si>
  <si>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</si>
  <si>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</si>
  <si>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</si>
  <si>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</si>
  <si>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</si>
  <si>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</si>
  <si>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</si>
  <si>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</si>
  <si>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</si>
  <si>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</si>
  <si>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</si>
  <si>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</si>
  <si>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</si>
  <si>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</si>
  <si>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</si>
  <si>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</si>
  <si>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</si>
  <si>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</si>
  <si>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</si>
  <si>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</si>
  <si>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</si>
  <si>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</si>
  <si>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</si>
  <si>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</si>
  <si>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</si>
  <si>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</si>
  <si>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</si>
  <si>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</si>
  <si>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</si>
  <si>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</si>
  <si>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</si>
  <si>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</si>
  <si>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</si>
  <si>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</si>
  <si>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</si>
  <si>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</si>
  <si>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</si>
  <si>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</si>
  <si>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</si>
  <si>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</si>
  <si>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</si>
  <si>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</si>
  <si>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Финансирование осуществлено в рамках Соглашения от 16.10.2017 № 81. .В рамках реализации подпрограммы «Развитие инновационной и инвестиционной деятельности в Ульяновской области» на 2014-2020 годы государственной программы Ульяновской области «Формирование благоприятного инвестиционного климата в Ульяновской области» на 2014-2020 годы в 2017 годусокращено финансирование по мероприятию предоставление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её деятельности на сумму 1000,0 тыс. рублей. Указанные средства перераспределены на непрограммное мероприятие «Предоставление субсидий автономной некоммерческой организации содействия развитию системы мониторинга «Цивилизация» на обеспечение её деятельности».</t>
  </si>
  <si>
    <t>Отклонения допустимы, финансирование осуществлено</t>
  </si>
  <si>
    <t>По предварительным данным Росстата</t>
  </si>
  <si>
    <t>По итогам 2017 года в службу занятости населения Ульяновской области обратилось 470 выпускников, из них трудоустроено – 307 человек. Доля трудоустроенных выпускников образовательных организаций в общей численности выпускников, обратившихся за содействием в поиске подходящей работы в 2017 году, составила 65,3 %, что на 11,1% выше аналогичного показателя предыдущего года (в 2016 году – 54,2 %).</t>
  </si>
  <si>
    <t>В 2017 году заключено либо пролонгировано 51 соглашение о сотрудничестве. Наибольшее число соглашений среди муниципальных образований было заключено в городе Димитровграде (11) и в городе Ульяновске (7). 
По данным соглашениям инвесторами в органы службы занятости населения в 2017 году была представлена потребность в 993 вакансиях. Заявленная потребность была обеспечена на 55 % (544 вакансии).</t>
  </si>
  <si>
    <t xml:space="preserve"> 105,6 % (29% в ВРП)***</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</si>
  <si>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- 0,51 %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</si>
  <si>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- 7,0 %
</t>
  </si>
  <si>
    <t>Отклонения допустимы, финансирование осуществляется в соответствие с графикком</t>
  </si>
  <si>
    <t>Отклонения допустимы, финансирование осуществляется в соответствии с графикком</t>
  </si>
  <si>
    <t>17,0 тыс.; 15,3%</t>
  </si>
  <si>
    <t>10,1 тыс.</t>
  </si>
  <si>
    <t>По данным Росстата</t>
  </si>
  <si>
    <t>123,6%  (33,99% в ВРП)</t>
  </si>
  <si>
    <t>107,4% (101,4% к предыдущему году)</t>
  </si>
  <si>
    <t>113,5% (оценка)</t>
  </si>
  <si>
    <t>Расчёт произведён по методике Росстата на основании оценочных данных</t>
  </si>
  <si>
    <t>По состоянию на 01.06.2018 областной реестр включает 188 инвестиционных проектов. Группа реализованных проектов (1 группа) – включает в себя 118 инвестиционных проектов с общим объёмом инвестиций 109,3 млрд. рублей и 23319 новыми рабочими местами. Группа активной стадии реализации (2 группа) – проекты в стадии реализации – включает в себя 46 инвестиционных проектов с общим объёмом инвестиций 43600 млрд. рублей и 7561 новыми рабочими местами. Группа приостановленных проектов (3 группа) – включает в себя 24 инвестиционных проекта.  По состоянию на 01.06.2018 общий инвестиционный портфель составлял 174,2 млрд. рублей, общая численность рабочих мест, предполагаемая к созданию по всем проектам – 33269.</t>
  </si>
  <si>
    <t xml:space="preserve"> Финансирование осуществлено       в рамках Соглашения от 07.03.2018 №24</t>
  </si>
  <si>
    <t>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Департаментом промышленности разработано Постановление Правительства Ульяновской области от 12.12.2017 № 632-П «Об утверждении Порядка предоставления субсидий из областного бюджета Ульяновской области организациям, численность работников которых, относящихся к лицам с ограниченными возможностями здоровья, превышает 50 % общей численности работников организаций, в целях возмещения затрат таких организаций, связанных с оплатой услуг теплоснабжения, электроснабжения, водоснабжения и водоотведения» .
В соответствии с порядком, на получение субсидий могут претендовать  2 предприятия: 
1. ООО «Ульяновское предприятие «Автоконтакт»;
2. ООО  «Димитровград ЖгутКомплект». 
В 2017 году на выуказанное мероприятие в региональном бюджете было запланировано 5 000 000 рублей. В связи с перераспределением бюджетных средств, финансирование мероприятия не осуществлено, выплаты планируется произвести в течение текущего года. Реализация данной программы в 2018 году не запланирована.</t>
  </si>
  <si>
    <t>На 26 июня 2018 года на территории Ульяновской области создано 12659 рабочих мест. Наблюдается положительная динамика роста рабочих мест в сравнении с аналогичным периодом 2017 года.
В 2018 году планируется создать порядка 3 тыс. рабочих мест в рамках инвестиционных проектов.
С начала года в рамках реализации инвестпроектов создано 521 рабочее место (4,1 % от общего количества созданных рабочих мест).
В сфере малого и среднего бизнеса создано 7899 рабочих мест, что составляет 62,4% от общего количества созданных рабочих мест.
Лидируют по выполнению плана на 2018 год муниципальные образования Мелекесский район и город Новоульяновск. Замыкают рейтинг город Димитровград, Старомайнский и Сенгилеевский районы.
Рабочие места преимущественно созданы в сфере промышленности и обрабатывающих производств, пищевой, перерабатывающей промышленности и торговле, сельском хозяйстве.</t>
  </si>
  <si>
    <t>За январь-июнь 2018 года на территории Ульяновской области создано 4114 высокопроизводительных рабочих мест. Выполнение годового плана по созданию высокопроизводительных рабочих мест составляет 60,2%.
Лидирующие позиции по количеству созданных высокопроизводительных рабочих мест занимают муниципальные образования г.Ульяновск, г.Димитровград, Мелекесский район.</t>
  </si>
  <si>
    <t>С начала 2018 года количество граждан, приступивших к профессиональному обучению и дополнительному профессиональному образованию составило 523 человека. План составляет - 852 человека.</t>
  </si>
  <si>
    <t>Реализация не менее 6-ти новых проектов, направленных на внедрение передовых технологий, создание новых продуктов, либо организацию импортозамещающих производств.В первом квартале 2018 г. Региональным фондом развития промышленности (далее РФРП) заключен договор займа с ООО «АТМ» по финансированию инвестиционного проекта «Развитие производства по выпуску «умных» металлических дверей», реализуемого в г. Ульяновск. В соответствии с графиком выборки денежные средства направлены на приобретение оборудования, на мероприятия по разработке нового продукта/технологии: закупку электронных комплектующих для изготовления прототипов дверей, обновленных моделей скрытых петель, разработку смарт-панелей, программного обеспечения для смарт-панелей, порошковых красок с улучшенными характеристикам, изготовление экспериментальных образцов смарт-панелей, сертификацию разработанных моделей дверей. Интеллектуальные разработки позволят снизить уровень локализации продукта. Общий бюджет проекта 68 млн. руб., в т.ч. средства РФРП – 30 млн. руб.
Кроме того, подписано соглашение о взаимодействии Федерального Фонда развития промышленности и регионального Фонда развития промышленности Ульяновской области в процессе совместного финансирования проектов по программам Федерального Фонда развития промышленности, предусмотренных Стандартами, в том числе и по программе «Комплектующие изделия». Данная программа предполагает совместное финансирование до 70% стоимости.Во втором квартале 2018 г. Региональным фондом развития промышленности профинансированы проекты: в апреле заключен договор с ООО"РДР", реализующий проект "Развитие производства мучных и кондитерских изделий "Полинкины сладости" на территории районного поселка Чердаклы.планируется реконструкция здания, возведение дополнительного пристроя и эстакады для проведения погрузочно-разгрузочных работ, устройство коммуникаций.В рамках проекта запланировано создание дополнительных 29 рабочих мест и налоговых отчислений в бюджеты всех уровней на сумму 10,1 млн. руб. Общая стоимость проекта 30,2 млн руб., в т.ч. за счет средств РФРП - 20 млн. руб..Предоставлен займ ИП Неверову Д.Ю. на приобретение одностороннего автоматического станка для облицовывания и последующей обработки кромок плитных деталей с целью модернизации действующего производства мебели в сумме 5,4 млн руб. Планируется создание дополнительных 3-х рабочих мест и увеличение средней заработной платы.Общий бюджет проекта - 7,7 млн. руб., в т.ч. за счет средств РФРА - 5,4 млн.руб. Внесены изменеия в Порядок предоставдения Микрокредитной компанией фонд "Фонд развития и финансирования предпринимательства2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(далее-Порядок), добавлены новые цели финансирования- приобретение у российских или иностранных правообладателей прав на результаты интеллектуальной деятельности (лицензий и патентов), программного обеспечения, программно-аппаратных комплексов, новых производственных технологий на основе российского и/или импортного промышленного оборудования.По оперативным данным за 1-е полугодие 2018 года на предприятиях, реализующих профинансированные РФРП проекты, создано дополнительно 106 рабочих мест, поступления в бюджет и внебюджетные фонды налогов и сборов составили 56 млн. рублей.</t>
  </si>
  <si>
    <t xml:space="preserve">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 к объему 2017 г.  В конце марта 2018г. на территории ИПП «ДААЗ» произошло образование ООО «ДИП «Мастер», что повлекло  переход части  потенциальных (ООО «Веста», ООО «ДимитровградМебель»)  и действующих резидентов (ООО «Атмис») ИПП «ДААЗ» в ООО «ДИП «Мастер».
         На сегодняшний день ИПП «ДААЗ» располагает свободными производственными площадями в объеме 2553,87 кв.м.  В качестве потенциальных резидентов и арендаторов следует отметить: 1. ООО "Атмис" (Ульяновск).
Проект по созданию Центра по обработке информационных данных» (услуги по обработке и хранению данных). Требуемый объем площадей под проект составляет 800 м2.
 01 июня в адрес АО «ДААЗ» от ООО «Атмис» было направлено письмо на аренду площадей с началом аренды 15.06.18г. В настоящее время проект договора аренды проходит этап согласования в службах индустриального парка.
      2. ООО «ПромСоя» (Димитровград)
     Проект по производству кормов для животных содержащихся на фермах. Требуемый объем площадей под проект составляет 800 м2.
25 мая  в адрес АО «ДААЗ» от ООО «ПромСоя» было направлено письмо на аренду площадей с началом аренды 15.09.18г. В настоящее время проект договора аренды проходит этап согласования в службах индустриального парка.
Департаментом промышленности разработан проект закона Ульяновской области «О внесении изменения в статью 3 Закона Ульяновской области «О внесении изменений в отдельные законодательные акты Ульяновской области» (далее – законопроект) разработан  в целях поддержания и развития промышленной деятельности на территории монопрофильного муниципального образования (моногорода) 1 категории города Димитровграда и во исполнение пункта 6 Поручения Губернатора Ульяновской области     Морозова С.И. от 12.02.2018 года № 60-ПЧ «Внести изменения в действующее законодательство Ульяновской области в части продления срока предоставления налоговых льгот для управляющих компаний индустриальных парков на срок действия режима ТОСЭР в г.Димитровграде».
Настоящий законопроект вносит изменения в статью 3 Закона Ульяновской области от 27 сентября 2016 года № 130-ЗО «О внесении изменений в отдельные законодательные акты Ульяновской области» в части продления срока предоставления налоговой льготы по налогу на имущество, подлежащего зачислению в областной бюджет Ульяновской области, организаций, являющихся управляющими компаниями индустриальных (промышленных) парков,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и расположенных в границах монопрофильных муниципальных образований (моногородов), относящихся к категории 1, на срок до 2027 года. Законопроект рассмотрен и одобрен на Заседании Правительства
Предметом правового регулирования законопроекта являются правоотношения в сфере установления налоговых льгот. 
Круг лиц, на которых будет распространяться проектируемый закон: действие законопроекта рас-пространяется на юридических лиц, являющихся управляющими компаниями индустриальных (про-мышленных) парков, расположенных на территории Ульяновской области и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Социально-экономические, политические, пра-вовые и иные последствия реализации законопроекта:
принятие законопроекта позволит создать благо-приятные условия для привлечения новых резидентов индустриальных (промышленных) парков, расположенных на территории опережающего социально-экономического развития «Димитровград», оказать экономическую поддержку организациям, осуществляющим деятельность в рамках индустриальных (промышленных) парков, создать дополнительные рабочие места, увеличить размер налоговых отчислений и объём производства промышленной продукции на территории Ульяновской области.
Данный законопроект планируется рассмотреть на очередном заседании Законодательного Собрания Ульяновской области в июле 2018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</si>
</sst>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
      <sz val="11"/>
      <name val="Calibri"/>
      <family val="2"/>
      <charset val="204"/>
      <scheme val="minor"/>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12" applyNumberFormat="0" applyAlignment="0" applyProtection="0"/>
    <xf numFmtId="0" fontId="25" fillId="28" borderId="13" applyNumberFormat="0" applyAlignment="0" applyProtection="0"/>
    <xf numFmtId="0" fontId="26" fillId="28" borderId="12" applyNumberFormat="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29" borderId="18"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xf numFmtId="0" fontId="35" fillId="31" borderId="0" applyNumberFormat="0" applyBorder="0" applyAlignment="0" applyProtection="0"/>
    <xf numFmtId="0" fontId="36" fillId="0" borderId="0" applyNumberFormat="0" applyFill="0" applyBorder="0" applyAlignment="0" applyProtection="0"/>
    <xf numFmtId="0" fontId="1" fillId="32" borderId="19" applyNumberFormat="0" applyFont="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cellStyleXfs>
  <cellXfs count="211">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4"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0" fontId="21" fillId="0" borderId="0" xfId="36" applyFont="1"/>
    <xf numFmtId="0" fontId="17" fillId="0" borderId="1" xfId="36" applyFont="1" applyBorder="1" applyAlignment="1">
      <alignment horizontal="center" vertical="center" wrapText="1"/>
    </xf>
    <xf numFmtId="0" fontId="34" fillId="0" borderId="0" xfId="36"/>
    <xf numFmtId="0" fontId="8" fillId="0" borderId="1" xfId="36" applyFont="1" applyBorder="1" applyAlignment="1">
      <alignment horizontal="center" vertical="center" wrapText="1"/>
    </xf>
    <xf numFmtId="0" fontId="40" fillId="34" borderId="1" xfId="36" applyFont="1" applyFill="1" applyBorder="1"/>
    <xf numFmtId="0" fontId="40"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1" fillId="0" borderId="1" xfId="36" applyFont="1" applyBorder="1" applyAlignment="1">
      <alignment horizontal="center" vertical="top"/>
    </xf>
    <xf numFmtId="0" fontId="40"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0" fillId="0" borderId="5" xfId="0" applyFont="1" applyFill="1" applyBorder="1" applyAlignment="1">
      <alignment horizontal="center" vertical="center" wrapText="1"/>
    </xf>
    <xf numFmtId="2" fontId="40" fillId="0" borderId="1" xfId="0" applyNumberFormat="1" applyFont="1" applyBorder="1" applyAlignment="1">
      <alignment horizontal="center" wrapText="1"/>
    </xf>
    <xf numFmtId="2" fontId="40"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165" fontId="40" fillId="0" borderId="1" xfId="36" applyNumberFormat="1" applyFont="1" applyBorder="1" applyAlignment="1">
      <alignment horizontal="center" vertical="top"/>
    </xf>
    <xf numFmtId="9" fontId="8" fillId="0" borderId="1" xfId="36" applyNumberFormat="1" applyFont="1" applyBorder="1" applyAlignment="1">
      <alignment horizontal="center" vertical="top"/>
    </xf>
    <xf numFmtId="0" fontId="8" fillId="34" borderId="1" xfId="36" applyFont="1" applyFill="1" applyBorder="1" applyAlignment="1">
      <alignment horizontal="center" vertical="center" wrapText="1"/>
    </xf>
    <xf numFmtId="0" fontId="4" fillId="34" borderId="1" xfId="0" applyFont="1" applyFill="1" applyBorder="1" applyAlignment="1">
      <alignment horizontal="center" vertical="top"/>
    </xf>
    <xf numFmtId="164" fontId="4" fillId="34" borderId="1" xfId="0" applyNumberFormat="1" applyFont="1" applyFill="1" applyBorder="1" applyAlignment="1">
      <alignment horizontal="center" vertical="top"/>
    </xf>
    <xf numFmtId="165" fontId="8" fillId="34" borderId="1" xfId="0" applyNumberFormat="1" applyFont="1" applyFill="1" applyBorder="1" applyAlignment="1">
      <alignment horizontal="center" vertical="top"/>
    </xf>
    <xf numFmtId="164" fontId="8" fillId="34" borderId="1" xfId="0" applyNumberFormat="1" applyFont="1" applyFill="1" applyBorder="1" applyAlignment="1">
      <alignment horizontal="center" vertical="top"/>
    </xf>
    <xf numFmtId="9" fontId="17" fillId="0" borderId="1" xfId="36" applyNumberFormat="1" applyFont="1" applyBorder="1" applyAlignment="1">
      <alignment horizontal="center" vertical="top"/>
    </xf>
    <xf numFmtId="0" fontId="3" fillId="2" borderId="1" xfId="0" applyFont="1" applyFill="1" applyBorder="1" applyAlignment="1">
      <alignment horizontal="center" vertical="center" wrapText="1"/>
    </xf>
    <xf numFmtId="0" fontId="7" fillId="2" borderId="0" xfId="0" applyFont="1" applyFill="1" applyAlignment="1">
      <alignment horizontal="lef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5" xfId="36" applyFont="1" applyBorder="1" applyAlignment="1">
      <alignment horizontal="center" vertical="center"/>
    </xf>
    <xf numFmtId="0" fontId="8" fillId="0" borderId="6" xfId="36" applyFont="1" applyBorder="1" applyAlignment="1">
      <alignment horizontal="center" vertical="center"/>
    </xf>
    <xf numFmtId="0" fontId="8" fillId="0" borderId="7" xfId="36" applyFont="1" applyBorder="1" applyAlignment="1">
      <alignment horizontal="center" vertic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4" fillId="34" borderId="5" xfId="0" applyNumberFormat="1" applyFont="1" applyFill="1" applyBorder="1" applyAlignment="1">
      <alignment horizontal="center"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0" fontId="4" fillId="34" borderId="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5"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4" fillId="34" borderId="7"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1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6" fillId="34" borderId="8" xfId="0" applyFont="1" applyFill="1" applyBorder="1" applyAlignment="1">
      <alignment horizontal="center" vertical="center" wrapText="1"/>
    </xf>
    <xf numFmtId="0" fontId="42" fillId="34" borderId="21" xfId="0" applyFont="1" applyFill="1" applyBorder="1" applyAlignment="1">
      <alignment horizontal="center" vertical="center" wrapText="1"/>
    </xf>
    <xf numFmtId="0" fontId="42" fillId="34" borderId="9" xfId="0" applyFont="1" applyFill="1" applyBorder="1" applyAlignment="1">
      <alignment horizontal="center" vertical="center"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34" borderId="5" xfId="0" applyFont="1" applyFill="1" applyBorder="1" applyAlignment="1">
      <alignment horizontal="center" vertical="top" wrapText="1"/>
    </xf>
    <xf numFmtId="0" fontId="4" fillId="34" borderId="6" xfId="0" applyFont="1" applyFill="1" applyBorder="1" applyAlignment="1">
      <alignment horizontal="center" vertical="top" wrapText="1"/>
    </xf>
    <xf numFmtId="0" fontId="4" fillId="34" borderId="7" xfId="0" applyFont="1" applyFill="1" applyBorder="1" applyAlignment="1">
      <alignment horizontal="center" vertical="top" wrapText="1"/>
    </xf>
    <xf numFmtId="0" fontId="4" fillId="34" borderId="6" xfId="36" applyFont="1" applyFill="1" applyBorder="1" applyAlignment="1">
      <alignment horizontal="center" vertical="center" wrapText="1"/>
    </xf>
    <xf numFmtId="0" fontId="4"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0" fillId="34" borderId="6" xfId="36" applyFont="1" applyFill="1" applyBorder="1" applyAlignment="1">
      <alignment horizontal="center"/>
    </xf>
    <xf numFmtId="0" fontId="40" fillId="34" borderId="7" xfId="36" applyFont="1" applyFill="1" applyBorder="1" applyAlignment="1">
      <alignment horizontal="center"/>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34" borderId="5" xfId="0" applyNumberFormat="1" applyFont="1" applyFill="1" applyBorder="1" applyAlignment="1">
      <alignment horizontal="center" vertical="top" wrapText="1"/>
    </xf>
    <xf numFmtId="0" fontId="4" fillId="34" borderId="6" xfId="0" applyNumberFormat="1" applyFont="1" applyFill="1" applyBorder="1" applyAlignment="1">
      <alignment horizontal="center" vertical="top" wrapText="1"/>
    </xf>
    <xf numFmtId="0" fontId="4" fillId="34" borderId="7" xfId="0" applyNumberFormat="1" applyFont="1" applyFill="1" applyBorder="1" applyAlignment="1">
      <alignment horizontal="center" vertical="top"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15" fillId="0" borderId="0" xfId="36" applyFont="1" applyBorder="1" applyAlignment="1">
      <alignment horizontal="left" wrapText="1"/>
    </xf>
    <xf numFmtId="0" fontId="6" fillId="0" borderId="2" xfId="36" applyFont="1" applyBorder="1" applyAlignment="1">
      <alignment horizontal="center" wrapText="1"/>
    </xf>
    <xf numFmtId="0" fontId="6" fillId="0" borderId="3" xfId="36" applyFont="1" applyBorder="1" applyAlignment="1">
      <alignment horizontal="center" wrapText="1"/>
    </xf>
    <xf numFmtId="0" fontId="6" fillId="0" borderId="4" xfId="36" applyFont="1" applyBorder="1" applyAlignment="1">
      <alignment horizontal="center"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1" fillId="0" borderId="0" xfId="36" applyFont="1" applyBorder="1" applyAlignment="1">
      <alignment horizontal="left" wrapText="1"/>
    </xf>
    <xf numFmtId="0" fontId="8" fillId="34" borderId="5" xfId="36" applyFont="1" applyFill="1" applyBorder="1" applyAlignment="1">
      <alignment horizontal="center" vertical="center" wrapText="1"/>
    </xf>
    <xf numFmtId="164" fontId="17" fillId="34" borderId="1" xfId="0" applyNumberFormat="1" applyFont="1" applyFill="1" applyBorder="1" applyAlignment="1">
      <alignment horizontal="center" vertical="top"/>
    </xf>
    <xf numFmtId="165" fontId="17" fillId="34" borderId="1" xfId="0" applyNumberFormat="1" applyFont="1" applyFill="1" applyBorder="1" applyAlignment="1">
      <alignment horizontal="center" vertical="top"/>
    </xf>
    <xf numFmtId="0" fontId="4" fillId="34" borderId="5" xfId="0" applyFont="1" applyFill="1" applyBorder="1" applyAlignment="1">
      <alignment horizontal="center" wrapText="1"/>
    </xf>
    <xf numFmtId="0" fontId="4" fillId="34" borderId="6" xfId="0" applyFont="1" applyFill="1" applyBorder="1" applyAlignment="1">
      <alignment horizontal="center" wrapText="1"/>
    </xf>
    <xf numFmtId="0" fontId="4" fillId="34" borderId="7" xfId="0" applyFont="1" applyFill="1" applyBorder="1" applyAlignment="1">
      <alignment horizontal="center" wrapText="1"/>
    </xf>
    <xf numFmtId="164" fontId="17" fillId="34" borderId="1" xfId="36" applyNumberFormat="1" applyFont="1" applyFill="1" applyBorder="1" applyAlignment="1">
      <alignment horizontal="center" vertical="top"/>
    </xf>
    <xf numFmtId="0" fontId="4" fillId="34" borderId="5" xfId="36" applyFont="1" applyFill="1" applyBorder="1" applyAlignment="1">
      <alignment horizontal="center" vertical="center"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A25" zoomScale="110" zoomScaleNormal="110" workbookViewId="0">
      <selection activeCell="K36" sqref="K36"/>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1.2851562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128</v>
      </c>
      <c r="F2" s="44"/>
      <c r="G2" s="43"/>
      <c r="H2" s="43"/>
      <c r="I2" s="43"/>
      <c r="J2" s="43"/>
      <c r="K2" s="45"/>
    </row>
    <row r="3" spans="1:11" x14ac:dyDescent="0.2">
      <c r="A3" s="89" t="s">
        <v>126</v>
      </c>
      <c r="B3" s="89"/>
      <c r="C3" s="89"/>
      <c r="D3" s="89"/>
      <c r="E3" s="89"/>
      <c r="F3" s="89"/>
      <c r="G3" s="89"/>
      <c r="H3" s="89"/>
      <c r="I3" s="89"/>
      <c r="J3" s="89"/>
      <c r="K3" s="89"/>
    </row>
    <row r="4" spans="1:11" x14ac:dyDescent="0.2">
      <c r="A4" s="90" t="s">
        <v>5</v>
      </c>
      <c r="B4" s="90" t="s">
        <v>7</v>
      </c>
      <c r="C4" s="90" t="s">
        <v>8</v>
      </c>
      <c r="D4" s="90" t="s">
        <v>9</v>
      </c>
      <c r="E4" s="90" t="s">
        <v>10</v>
      </c>
      <c r="F4" s="90" t="s">
        <v>20</v>
      </c>
      <c r="G4" s="92" t="s">
        <v>11</v>
      </c>
      <c r="H4" s="93"/>
      <c r="I4" s="93"/>
      <c r="J4" s="94"/>
      <c r="K4" s="90" t="s">
        <v>2</v>
      </c>
    </row>
    <row r="5" spans="1:11" ht="60.75" customHeight="1" x14ac:dyDescent="0.2">
      <c r="A5" s="91"/>
      <c r="B5" s="91"/>
      <c r="C5" s="91"/>
      <c r="D5" s="91"/>
      <c r="E5" s="91"/>
      <c r="F5" s="91"/>
      <c r="G5" s="9" t="s">
        <v>12</v>
      </c>
      <c r="H5" s="9" t="s">
        <v>13</v>
      </c>
      <c r="I5" s="9" t="s">
        <v>3</v>
      </c>
      <c r="J5" s="9" t="s">
        <v>4</v>
      </c>
      <c r="K5" s="91"/>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127</v>
      </c>
      <c r="B8" s="85">
        <v>596</v>
      </c>
      <c r="C8" s="85" t="s">
        <v>14</v>
      </c>
      <c r="D8" s="85" t="s">
        <v>180</v>
      </c>
      <c r="E8" s="85" t="s">
        <v>84</v>
      </c>
      <c r="F8" s="11">
        <v>2012</v>
      </c>
      <c r="G8" s="85" t="s">
        <v>70</v>
      </c>
      <c r="H8" s="11" t="s">
        <v>24</v>
      </c>
      <c r="I8" s="22" t="s">
        <v>23</v>
      </c>
      <c r="J8" s="12">
        <v>0</v>
      </c>
      <c r="K8" s="95" t="s">
        <v>129</v>
      </c>
    </row>
    <row r="9" spans="1:11" ht="22.5" x14ac:dyDescent="0.2">
      <c r="A9" s="22" t="s">
        <v>35</v>
      </c>
      <c r="B9" s="86"/>
      <c r="C9" s="86"/>
      <c r="D9" s="86"/>
      <c r="E9" s="86"/>
      <c r="F9" s="22">
        <v>2013</v>
      </c>
      <c r="G9" s="86"/>
      <c r="H9" s="22" t="s">
        <v>27</v>
      </c>
      <c r="I9" s="13" t="s">
        <v>25</v>
      </c>
      <c r="J9" s="22">
        <v>0</v>
      </c>
      <c r="K9" s="96"/>
    </row>
    <row r="10" spans="1:11" ht="22.5" x14ac:dyDescent="0.2">
      <c r="A10" s="22" t="s">
        <v>40</v>
      </c>
      <c r="B10" s="86"/>
      <c r="C10" s="86"/>
      <c r="D10" s="86"/>
      <c r="E10" s="86"/>
      <c r="F10" s="22">
        <v>2014</v>
      </c>
      <c r="G10" s="86"/>
      <c r="H10" s="15" t="s">
        <v>71</v>
      </c>
      <c r="I10" s="13" t="s">
        <v>91</v>
      </c>
      <c r="J10" s="22" t="s">
        <v>92</v>
      </c>
      <c r="K10" s="96"/>
    </row>
    <row r="11" spans="1:11" ht="22.5" x14ac:dyDescent="0.2">
      <c r="A11" s="22" t="s">
        <v>41</v>
      </c>
      <c r="B11" s="86"/>
      <c r="C11" s="86"/>
      <c r="D11" s="86"/>
      <c r="E11" s="86"/>
      <c r="F11" s="22">
        <v>2015</v>
      </c>
      <c r="G11" s="86"/>
      <c r="H11" s="22" t="s">
        <v>71</v>
      </c>
      <c r="I11" s="13" t="s">
        <v>93</v>
      </c>
      <c r="J11" s="22" t="s">
        <v>74</v>
      </c>
      <c r="K11" s="96"/>
    </row>
    <row r="12" spans="1:11" ht="49.5" customHeight="1" x14ac:dyDescent="0.2">
      <c r="A12" s="22" t="s">
        <v>42</v>
      </c>
      <c r="B12" s="86"/>
      <c r="C12" s="86"/>
      <c r="D12" s="86"/>
      <c r="E12" s="86"/>
      <c r="F12" s="22">
        <v>2016</v>
      </c>
      <c r="G12" s="86"/>
      <c r="H12" s="22" t="s">
        <v>76</v>
      </c>
      <c r="I12" s="26" t="s">
        <v>130</v>
      </c>
      <c r="J12" s="27" t="s">
        <v>131</v>
      </c>
      <c r="K12" s="22" t="s">
        <v>197</v>
      </c>
    </row>
    <row r="13" spans="1:11" ht="22.5" customHeight="1" x14ac:dyDescent="0.2">
      <c r="A13" s="22" t="s">
        <v>43</v>
      </c>
      <c r="B13" s="86"/>
      <c r="C13" s="86"/>
      <c r="D13" s="86"/>
      <c r="E13" s="86"/>
      <c r="F13" s="22">
        <v>2017</v>
      </c>
      <c r="G13" s="86"/>
      <c r="H13" s="22" t="s">
        <v>82</v>
      </c>
      <c r="I13" s="20" t="s">
        <v>195</v>
      </c>
      <c r="J13" s="20" t="s">
        <v>196</v>
      </c>
      <c r="K13" s="22" t="s">
        <v>187</v>
      </c>
    </row>
    <row r="14" spans="1:11" ht="15" customHeight="1" x14ac:dyDescent="0.2">
      <c r="A14" s="22" t="s">
        <v>44</v>
      </c>
      <c r="B14" s="86"/>
      <c r="C14" s="86"/>
      <c r="D14" s="86"/>
      <c r="E14" s="86"/>
      <c r="F14" s="22">
        <v>2018</v>
      </c>
      <c r="G14" s="86"/>
      <c r="H14" s="22" t="s">
        <v>66</v>
      </c>
      <c r="I14" s="13"/>
      <c r="J14" s="22"/>
      <c r="K14" s="22"/>
    </row>
    <row r="15" spans="1:11" ht="15" customHeight="1" x14ac:dyDescent="0.2">
      <c r="A15" s="22" t="s">
        <v>45</v>
      </c>
      <c r="B15" s="86"/>
      <c r="C15" s="86"/>
      <c r="D15" s="86"/>
      <c r="E15" s="86"/>
      <c r="F15" s="22">
        <v>2019</v>
      </c>
      <c r="G15" s="86"/>
      <c r="H15" s="22" t="s">
        <v>66</v>
      </c>
      <c r="I15" s="13"/>
      <c r="J15" s="22"/>
      <c r="K15" s="22"/>
    </row>
    <row r="16" spans="1:11" ht="14.25" customHeight="1" x14ac:dyDescent="0.2">
      <c r="A16" s="22" t="s">
        <v>46</v>
      </c>
      <c r="B16" s="87"/>
      <c r="C16" s="87"/>
      <c r="D16" s="87"/>
      <c r="E16" s="87"/>
      <c r="F16" s="22">
        <v>2020</v>
      </c>
      <c r="G16" s="87"/>
      <c r="H16" s="22" t="s">
        <v>66</v>
      </c>
      <c r="I16" s="13"/>
      <c r="J16" s="22"/>
      <c r="K16" s="22"/>
    </row>
    <row r="17" spans="1:13" ht="22.5" x14ac:dyDescent="0.2">
      <c r="A17" s="22" t="s">
        <v>169</v>
      </c>
      <c r="B17" s="85">
        <v>596</v>
      </c>
      <c r="C17" s="85" t="s">
        <v>15</v>
      </c>
      <c r="D17" s="85" t="s">
        <v>16</v>
      </c>
      <c r="E17" s="85" t="s">
        <v>85</v>
      </c>
      <c r="F17" s="22">
        <v>2012</v>
      </c>
      <c r="G17" s="22">
        <v>25</v>
      </c>
      <c r="H17" s="22">
        <v>25</v>
      </c>
      <c r="I17" s="22">
        <v>30.3</v>
      </c>
      <c r="J17" s="20">
        <f>I17-H17</f>
        <v>5.3000000000000007</v>
      </c>
      <c r="K17" s="85" t="s">
        <v>22</v>
      </c>
    </row>
    <row r="18" spans="1:13" ht="17.25" customHeight="1" x14ac:dyDescent="0.2">
      <c r="A18" s="22" t="s">
        <v>33</v>
      </c>
      <c r="B18" s="86"/>
      <c r="C18" s="86"/>
      <c r="D18" s="86"/>
      <c r="E18" s="86"/>
      <c r="F18" s="22">
        <v>2013</v>
      </c>
      <c r="G18" s="22">
        <v>25</v>
      </c>
      <c r="H18" s="22">
        <v>25</v>
      </c>
      <c r="I18" s="22">
        <v>29</v>
      </c>
      <c r="J18" s="20">
        <f>I18-H18</f>
        <v>4</v>
      </c>
      <c r="K18" s="86"/>
    </row>
    <row r="19" spans="1:13" ht="15" customHeight="1" x14ac:dyDescent="0.2">
      <c r="A19" s="22" t="s">
        <v>34</v>
      </c>
      <c r="B19" s="86"/>
      <c r="C19" s="86"/>
      <c r="D19" s="86"/>
      <c r="E19" s="86"/>
      <c r="F19" s="22">
        <v>2014</v>
      </c>
      <c r="G19" s="22">
        <v>25</v>
      </c>
      <c r="H19" s="22">
        <v>25</v>
      </c>
      <c r="I19" s="22">
        <v>27.7</v>
      </c>
      <c r="J19" s="20">
        <f>I19-H19</f>
        <v>2.6999999999999993</v>
      </c>
      <c r="K19" s="87"/>
    </row>
    <row r="20" spans="1:13" ht="18" customHeight="1" x14ac:dyDescent="0.2">
      <c r="A20" s="22" t="s">
        <v>47</v>
      </c>
      <c r="B20" s="86"/>
      <c r="C20" s="86"/>
      <c r="D20" s="86"/>
      <c r="E20" s="86"/>
      <c r="F20" s="22">
        <v>2015</v>
      </c>
      <c r="G20" s="22">
        <v>27</v>
      </c>
      <c r="H20" s="22">
        <v>27</v>
      </c>
      <c r="I20" s="22">
        <v>26.4</v>
      </c>
      <c r="J20" s="22">
        <f>I20-H20</f>
        <v>-0.60000000000000142</v>
      </c>
      <c r="K20" s="22"/>
    </row>
    <row r="21" spans="1:13" ht="34.5" customHeight="1" x14ac:dyDescent="0.2">
      <c r="A21" s="22" t="s">
        <v>48</v>
      </c>
      <c r="B21" s="86"/>
      <c r="C21" s="86"/>
      <c r="D21" s="86"/>
      <c r="E21" s="86"/>
      <c r="F21" s="22">
        <v>2016</v>
      </c>
      <c r="G21" s="22">
        <v>27</v>
      </c>
      <c r="H21" s="22">
        <v>27</v>
      </c>
      <c r="I21" s="22">
        <v>21.5</v>
      </c>
      <c r="J21" s="22">
        <v>-5.5</v>
      </c>
      <c r="K21" s="46" t="s">
        <v>187</v>
      </c>
    </row>
    <row r="22" spans="1:13" ht="21.75" customHeight="1" x14ac:dyDescent="0.2">
      <c r="A22" s="22" t="s">
        <v>49</v>
      </c>
      <c r="B22" s="86"/>
      <c r="C22" s="86"/>
      <c r="D22" s="86"/>
      <c r="E22" s="86"/>
      <c r="F22" s="22">
        <v>2017</v>
      </c>
      <c r="G22" s="22">
        <v>27</v>
      </c>
      <c r="H22" s="22">
        <v>27</v>
      </c>
      <c r="I22" s="22"/>
      <c r="J22" s="22"/>
      <c r="K22" s="22"/>
    </row>
    <row r="23" spans="1:13" ht="26.25" customHeight="1" x14ac:dyDescent="0.2">
      <c r="A23" s="22" t="s">
        <v>50</v>
      </c>
      <c r="B23" s="87"/>
      <c r="C23" s="87"/>
      <c r="D23" s="87"/>
      <c r="E23" s="87"/>
      <c r="F23" s="22">
        <v>2018</v>
      </c>
      <c r="G23" s="22">
        <v>27</v>
      </c>
      <c r="H23" s="22">
        <v>27</v>
      </c>
      <c r="I23" s="22"/>
      <c r="J23" s="22"/>
      <c r="K23" s="22"/>
    </row>
    <row r="24" spans="1:13" ht="33.75" customHeight="1" x14ac:dyDescent="0.2">
      <c r="A24" s="22" t="s">
        <v>170</v>
      </c>
      <c r="B24" s="85">
        <v>596</v>
      </c>
      <c r="C24" s="85" t="s">
        <v>17</v>
      </c>
      <c r="D24" s="85" t="s">
        <v>16</v>
      </c>
      <c r="E24" s="88" t="s">
        <v>86</v>
      </c>
      <c r="F24" s="11">
        <v>2012</v>
      </c>
      <c r="G24" s="85" t="s">
        <v>32</v>
      </c>
      <c r="H24" s="15">
        <v>102.9</v>
      </c>
      <c r="I24" s="22" t="s">
        <v>26</v>
      </c>
      <c r="J24" s="22">
        <v>0</v>
      </c>
      <c r="K24" s="22"/>
      <c r="M24" s="16"/>
    </row>
    <row r="25" spans="1:13" ht="46.5" customHeight="1" x14ac:dyDescent="0.2">
      <c r="A25" s="22" t="s">
        <v>36</v>
      </c>
      <c r="B25" s="86"/>
      <c r="C25" s="86"/>
      <c r="D25" s="86"/>
      <c r="E25" s="88"/>
      <c r="F25" s="22">
        <v>2013</v>
      </c>
      <c r="G25" s="86"/>
      <c r="H25" s="22" t="s">
        <v>78</v>
      </c>
      <c r="I25" s="22" t="s">
        <v>83</v>
      </c>
      <c r="J25" s="22">
        <v>-0.8</v>
      </c>
      <c r="K25" s="85" t="s">
        <v>0</v>
      </c>
    </row>
    <row r="26" spans="1:13" ht="45" x14ac:dyDescent="0.2">
      <c r="A26" s="22" t="s">
        <v>37</v>
      </c>
      <c r="B26" s="86"/>
      <c r="C26" s="86"/>
      <c r="D26" s="86"/>
      <c r="E26" s="88"/>
      <c r="F26" s="22">
        <v>2014</v>
      </c>
      <c r="G26" s="86"/>
      <c r="H26" s="22" t="s">
        <v>89</v>
      </c>
      <c r="I26" s="22" t="s">
        <v>90</v>
      </c>
      <c r="J26" s="22">
        <v>-1.8</v>
      </c>
      <c r="K26" s="86"/>
    </row>
    <row r="27" spans="1:13" ht="32.25" customHeight="1" x14ac:dyDescent="0.2">
      <c r="A27" s="22" t="s">
        <v>51</v>
      </c>
      <c r="B27" s="86"/>
      <c r="C27" s="86"/>
      <c r="D27" s="86"/>
      <c r="E27" s="88"/>
      <c r="F27" s="22">
        <v>2015</v>
      </c>
      <c r="G27" s="86"/>
      <c r="H27" s="22" t="s">
        <v>88</v>
      </c>
      <c r="I27" s="28" t="s">
        <v>87</v>
      </c>
      <c r="J27" s="22">
        <v>5.4</v>
      </c>
      <c r="K27" s="86"/>
    </row>
    <row r="28" spans="1:13" ht="32.25" customHeight="1" x14ac:dyDescent="0.2">
      <c r="A28" s="22" t="s">
        <v>52</v>
      </c>
      <c r="B28" s="86"/>
      <c r="C28" s="86"/>
      <c r="D28" s="86"/>
      <c r="E28" s="88"/>
      <c r="F28" s="22">
        <v>2016</v>
      </c>
      <c r="G28" s="86"/>
      <c r="H28" s="22" t="s">
        <v>29</v>
      </c>
      <c r="I28" s="13" t="s">
        <v>198</v>
      </c>
      <c r="J28" s="22">
        <f>123.6-120.4</f>
        <v>3.1999999999999886</v>
      </c>
      <c r="K28" s="86"/>
    </row>
    <row r="29" spans="1:13" ht="27.75" customHeight="1" x14ac:dyDescent="0.2">
      <c r="A29" s="22" t="s">
        <v>53</v>
      </c>
      <c r="B29" s="86"/>
      <c r="C29" s="86"/>
      <c r="D29" s="86"/>
      <c r="E29" s="88"/>
      <c r="F29" s="22">
        <v>2017</v>
      </c>
      <c r="G29" s="86"/>
      <c r="H29" s="22" t="s">
        <v>30</v>
      </c>
      <c r="I29" s="22" t="s">
        <v>190</v>
      </c>
      <c r="J29" s="22">
        <v>-19.600000000000001</v>
      </c>
      <c r="K29" s="86"/>
    </row>
    <row r="30" spans="1:13" ht="15" customHeight="1" x14ac:dyDescent="0.2">
      <c r="A30" s="22" t="s">
        <v>54</v>
      </c>
      <c r="B30" s="87"/>
      <c r="C30" s="87"/>
      <c r="D30" s="87"/>
      <c r="E30" s="88"/>
      <c r="F30" s="11">
        <v>2018</v>
      </c>
      <c r="G30" s="87"/>
      <c r="H30" s="22" t="s">
        <v>31</v>
      </c>
      <c r="I30" s="22"/>
      <c r="J30" s="22"/>
      <c r="K30" s="87"/>
    </row>
    <row r="31" spans="1:13" ht="15.75" customHeight="1" x14ac:dyDescent="0.2">
      <c r="A31" s="22" t="s">
        <v>171</v>
      </c>
      <c r="B31" s="85">
        <v>596</v>
      </c>
      <c r="C31" s="88" t="s">
        <v>18</v>
      </c>
      <c r="D31" s="88" t="s">
        <v>16</v>
      </c>
      <c r="E31" s="88" t="s">
        <v>179</v>
      </c>
      <c r="F31" s="11">
        <v>2012</v>
      </c>
      <c r="G31" s="88" t="s">
        <v>19</v>
      </c>
      <c r="H31" s="22">
        <v>102</v>
      </c>
      <c r="I31" s="22">
        <v>102</v>
      </c>
      <c r="J31" s="22">
        <v>0</v>
      </c>
      <c r="K31" s="22"/>
    </row>
    <row r="32" spans="1:13" s="3" customFormat="1" ht="58.5" customHeight="1" x14ac:dyDescent="0.2">
      <c r="A32" s="2" t="s">
        <v>38</v>
      </c>
      <c r="B32" s="86"/>
      <c r="C32" s="88"/>
      <c r="D32" s="88"/>
      <c r="E32" s="88"/>
      <c r="F32" s="11">
        <v>2013</v>
      </c>
      <c r="G32" s="88"/>
      <c r="H32" s="10" t="s">
        <v>28</v>
      </c>
      <c r="I32" s="19" t="s">
        <v>72</v>
      </c>
      <c r="J32" s="30">
        <v>-4</v>
      </c>
      <c r="K32" s="17"/>
    </row>
    <row r="33" spans="1:11" s="18" customFormat="1" ht="55.5" customHeight="1" x14ac:dyDescent="0.2">
      <c r="A33" s="2" t="s">
        <v>55</v>
      </c>
      <c r="B33" s="86"/>
      <c r="C33" s="88"/>
      <c r="D33" s="88"/>
      <c r="E33" s="88"/>
      <c r="F33" s="22">
        <v>2014</v>
      </c>
      <c r="G33" s="88"/>
      <c r="H33" s="10" t="s">
        <v>158</v>
      </c>
      <c r="I33" s="22" t="s">
        <v>73</v>
      </c>
      <c r="J33" s="21">
        <v>-9.6999999999999993</v>
      </c>
      <c r="K33" s="10" t="s">
        <v>67</v>
      </c>
    </row>
    <row r="34" spans="1:11" s="3" customFormat="1" ht="45" x14ac:dyDescent="0.2">
      <c r="A34" s="2" t="s">
        <v>56</v>
      </c>
      <c r="B34" s="86"/>
      <c r="C34" s="88"/>
      <c r="D34" s="88"/>
      <c r="E34" s="88"/>
      <c r="F34" s="22">
        <v>2015</v>
      </c>
      <c r="G34" s="88"/>
      <c r="H34" s="22" t="s">
        <v>79</v>
      </c>
      <c r="I34" s="29" t="s">
        <v>166</v>
      </c>
      <c r="J34" s="23">
        <v>-3.1</v>
      </c>
      <c r="K34" s="17"/>
    </row>
    <row r="35" spans="1:11" ht="45" x14ac:dyDescent="0.2">
      <c r="A35" s="2" t="s">
        <v>57</v>
      </c>
      <c r="B35" s="86"/>
      <c r="C35" s="88"/>
      <c r="D35" s="88"/>
      <c r="E35" s="88"/>
      <c r="F35" s="22">
        <v>2016</v>
      </c>
      <c r="G35" s="88"/>
      <c r="H35" s="25" t="s">
        <v>167</v>
      </c>
      <c r="I35" s="13" t="s">
        <v>199</v>
      </c>
      <c r="J35" s="23">
        <v>-1.6</v>
      </c>
      <c r="K35" s="83" t="s">
        <v>187</v>
      </c>
    </row>
    <row r="36" spans="1:11" ht="45" x14ac:dyDescent="0.2">
      <c r="A36" s="2" t="s">
        <v>58</v>
      </c>
      <c r="B36" s="86"/>
      <c r="C36" s="88"/>
      <c r="D36" s="88"/>
      <c r="E36" s="88"/>
      <c r="F36" s="22">
        <v>2017</v>
      </c>
      <c r="G36" s="88"/>
      <c r="H36" s="24" t="s">
        <v>168</v>
      </c>
      <c r="I36" s="25" t="s">
        <v>200</v>
      </c>
      <c r="J36" s="25">
        <f>113.5-112.7</f>
        <v>0.79999999999999716</v>
      </c>
      <c r="K36" s="25" t="s">
        <v>201</v>
      </c>
    </row>
    <row r="37" spans="1:11" ht="19.5" customHeight="1" x14ac:dyDescent="0.2">
      <c r="A37" s="2" t="s">
        <v>59</v>
      </c>
      <c r="B37" s="87"/>
      <c r="C37" s="88"/>
      <c r="D37" s="88"/>
      <c r="E37" s="88"/>
      <c r="F37" s="22">
        <v>2018</v>
      </c>
      <c r="G37" s="88"/>
      <c r="H37" s="14"/>
      <c r="I37" s="14"/>
      <c r="J37" s="14"/>
      <c r="K37" s="14"/>
    </row>
    <row r="38" spans="1:11" s="4" customFormat="1" ht="12.75" x14ac:dyDescent="0.2">
      <c r="A38" s="4" t="s">
        <v>21</v>
      </c>
      <c r="F38" s="18"/>
    </row>
    <row r="39" spans="1:11" s="4" customFormat="1" ht="22.5" customHeight="1" x14ac:dyDescent="0.2">
      <c r="A39" s="84" t="s">
        <v>1</v>
      </c>
      <c r="B39" s="84"/>
      <c r="C39" s="84"/>
      <c r="D39" s="84"/>
      <c r="E39" s="84"/>
      <c r="F39" s="84"/>
      <c r="G39" s="84"/>
      <c r="H39" s="84"/>
      <c r="I39" s="84"/>
      <c r="J39" s="84"/>
      <c r="K39" s="84"/>
    </row>
    <row r="40" spans="1:11" s="4" customFormat="1" x14ac:dyDescent="0.2"/>
    <row r="41" spans="1:11" s="1" customFormat="1" ht="10.5" x14ac:dyDescent="0.15">
      <c r="K41" s="5"/>
    </row>
  </sheetData>
  <mergeCells count="32">
    <mergeCell ref="B8:B16"/>
    <mergeCell ref="E8:E16"/>
    <mergeCell ref="K8:K11"/>
    <mergeCell ref="E17:E23"/>
    <mergeCell ref="B17:B23"/>
    <mergeCell ref="C17:C23"/>
    <mergeCell ref="K17:K19"/>
    <mergeCell ref="C8:C16"/>
    <mergeCell ref="D8:D16"/>
    <mergeCell ref="D17:D23"/>
    <mergeCell ref="G8:G16"/>
    <mergeCell ref="A3:K3"/>
    <mergeCell ref="A4:A5"/>
    <mergeCell ref="B4:B5"/>
    <mergeCell ref="C4:C5"/>
    <mergeCell ref="D4:D5"/>
    <mergeCell ref="E4:E5"/>
    <mergeCell ref="K4:K5"/>
    <mergeCell ref="G4:J4"/>
    <mergeCell ref="F4:F5"/>
    <mergeCell ref="A39:K39"/>
    <mergeCell ref="C24:C30"/>
    <mergeCell ref="D24:D30"/>
    <mergeCell ref="E24:E30"/>
    <mergeCell ref="G24:G30"/>
    <mergeCell ref="G31:G37"/>
    <mergeCell ref="K25:K30"/>
    <mergeCell ref="B31:B37"/>
    <mergeCell ref="B24:B30"/>
    <mergeCell ref="C31:C37"/>
    <mergeCell ref="D31:D37"/>
    <mergeCell ref="E31:E37"/>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tabSelected="1" zoomScale="80" zoomScaleNormal="80" workbookViewId="0">
      <selection activeCell="G84" sqref="G84:L84"/>
    </sheetView>
  </sheetViews>
  <sheetFormatPr defaultRowHeight="15" x14ac:dyDescent="0.25"/>
  <cols>
    <col min="1" max="1" width="4.42578125" style="31" customWidth="1"/>
    <col min="2" max="2" width="21.140625" style="31" customWidth="1"/>
    <col min="3" max="3" width="76.1406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31.5703125" style="31" customWidth="1"/>
    <col min="15" max="16384" width="9.140625" style="31"/>
  </cols>
  <sheetData>
    <row r="1" spans="1:15" ht="31.5" customHeight="1" x14ac:dyDescent="0.25">
      <c r="A1" s="184" t="s">
        <v>172</v>
      </c>
      <c r="B1" s="185"/>
      <c r="C1" s="185"/>
      <c r="D1" s="185"/>
      <c r="E1" s="185"/>
      <c r="F1" s="185"/>
      <c r="G1" s="185"/>
      <c r="H1" s="185"/>
      <c r="I1" s="185"/>
      <c r="J1" s="185"/>
      <c r="K1" s="185"/>
      <c r="L1" s="185"/>
      <c r="M1" s="185"/>
      <c r="N1" s="186"/>
      <c r="O1" s="41"/>
    </row>
    <row r="2" spans="1:15" ht="15.75" customHeight="1" x14ac:dyDescent="0.25">
      <c r="A2" s="184" t="s">
        <v>126</v>
      </c>
      <c r="B2" s="185"/>
      <c r="C2" s="185"/>
      <c r="D2" s="185"/>
      <c r="E2" s="185"/>
      <c r="F2" s="185"/>
      <c r="G2" s="185"/>
      <c r="H2" s="185"/>
      <c r="I2" s="185"/>
      <c r="J2" s="185"/>
      <c r="K2" s="185"/>
      <c r="L2" s="185"/>
      <c r="M2" s="185"/>
      <c r="N2" s="186"/>
      <c r="O2" s="41"/>
    </row>
    <row r="3" spans="1:15" ht="15.75" x14ac:dyDescent="0.25">
      <c r="A3" s="187" t="s">
        <v>5</v>
      </c>
      <c r="B3" s="187" t="s">
        <v>125</v>
      </c>
      <c r="C3" s="187" t="s">
        <v>124</v>
      </c>
      <c r="D3" s="188" t="s">
        <v>123</v>
      </c>
      <c r="E3" s="189"/>
      <c r="F3" s="187" t="s">
        <v>122</v>
      </c>
      <c r="G3" s="187" t="s">
        <v>121</v>
      </c>
      <c r="H3" s="187" t="s">
        <v>120</v>
      </c>
      <c r="I3" s="187" t="s">
        <v>119</v>
      </c>
      <c r="J3" s="187"/>
      <c r="K3" s="187"/>
      <c r="L3" s="187"/>
      <c r="M3" s="187"/>
      <c r="N3" s="187" t="s">
        <v>118</v>
      </c>
      <c r="O3" s="40"/>
    </row>
    <row r="4" spans="1:15" ht="69" customHeight="1" x14ac:dyDescent="0.25">
      <c r="A4" s="187"/>
      <c r="B4" s="187"/>
      <c r="C4" s="187"/>
      <c r="D4" s="190"/>
      <c r="E4" s="191"/>
      <c r="F4" s="187"/>
      <c r="G4" s="187"/>
      <c r="H4" s="187"/>
      <c r="I4" s="187" t="s">
        <v>117</v>
      </c>
      <c r="J4" s="187"/>
      <c r="K4" s="187" t="s">
        <v>116</v>
      </c>
      <c r="L4" s="187"/>
      <c r="M4" s="192" t="s">
        <v>181</v>
      </c>
      <c r="N4" s="187"/>
      <c r="O4" s="40"/>
    </row>
    <row r="5" spans="1:15" ht="57" customHeight="1" x14ac:dyDescent="0.25">
      <c r="A5" s="187"/>
      <c r="B5" s="187"/>
      <c r="C5" s="187"/>
      <c r="D5" s="39" t="s">
        <v>115</v>
      </c>
      <c r="E5" s="39" t="s">
        <v>114</v>
      </c>
      <c r="F5" s="187"/>
      <c r="G5" s="187"/>
      <c r="H5" s="187"/>
      <c r="I5" s="39" t="s">
        <v>113</v>
      </c>
      <c r="J5" s="39" t="s">
        <v>112</v>
      </c>
      <c r="K5" s="39" t="s">
        <v>111</v>
      </c>
      <c r="L5" s="39" t="s">
        <v>110</v>
      </c>
      <c r="M5" s="192"/>
      <c r="N5" s="187"/>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151" t="s">
        <v>132</v>
      </c>
      <c r="B7" s="152"/>
      <c r="C7" s="152"/>
      <c r="D7" s="152"/>
      <c r="E7" s="152"/>
      <c r="F7" s="152"/>
      <c r="G7" s="153"/>
      <c r="H7" s="51" t="s">
        <v>109</v>
      </c>
      <c r="I7" s="35"/>
      <c r="J7" s="35"/>
      <c r="K7" s="66">
        <f>K30+K34+K38+K42+K46+K50+K54+K58+K63+K67+K72+K76+K80</f>
        <v>687694.79999999993</v>
      </c>
      <c r="L7" s="66">
        <f>L30+L34+L38+L42+L46+L50+L54+L58+L63+L67+L72+L76+L80</f>
        <v>172432.65461</v>
      </c>
      <c r="M7" s="67">
        <f>L7/K7</f>
        <v>0.2507400879139991</v>
      </c>
      <c r="N7" s="61"/>
      <c r="O7" s="32"/>
    </row>
    <row r="8" spans="1:15" ht="26.25" customHeight="1" x14ac:dyDescent="0.25">
      <c r="A8" s="151" t="s">
        <v>6</v>
      </c>
      <c r="B8" s="152"/>
      <c r="C8" s="152"/>
      <c r="D8" s="152"/>
      <c r="E8" s="152"/>
      <c r="F8" s="152"/>
      <c r="G8" s="153"/>
      <c r="H8" s="36"/>
      <c r="I8" s="35"/>
      <c r="J8" s="35"/>
      <c r="K8" s="35"/>
      <c r="L8" s="35"/>
      <c r="M8" s="35"/>
      <c r="N8" s="61"/>
      <c r="O8" s="32"/>
    </row>
    <row r="9" spans="1:15" ht="46.5" customHeight="1" x14ac:dyDescent="0.25">
      <c r="A9" s="139" t="s">
        <v>75</v>
      </c>
      <c r="B9" s="140"/>
      <c r="C9" s="140"/>
      <c r="D9" s="140"/>
      <c r="E9" s="140"/>
      <c r="F9" s="140"/>
      <c r="G9" s="141"/>
      <c r="H9" s="51" t="s">
        <v>108</v>
      </c>
      <c r="I9" s="56" t="s">
        <v>77</v>
      </c>
      <c r="J9" s="56" t="s">
        <v>77</v>
      </c>
      <c r="K9" s="57">
        <v>0</v>
      </c>
      <c r="L9" s="57">
        <v>0</v>
      </c>
      <c r="M9" s="58">
        <v>0</v>
      </c>
      <c r="N9" s="61" t="s">
        <v>174</v>
      </c>
      <c r="O9" s="32"/>
    </row>
    <row r="10" spans="1:15" ht="204" customHeight="1" x14ac:dyDescent="0.25">
      <c r="A10" s="97" t="s">
        <v>60</v>
      </c>
      <c r="B10" s="136" t="s">
        <v>39</v>
      </c>
      <c r="C10" s="136" t="s">
        <v>205</v>
      </c>
      <c r="D10" s="121">
        <v>43282</v>
      </c>
      <c r="E10" s="121"/>
      <c r="F10" s="136" t="s">
        <v>182</v>
      </c>
      <c r="G10" s="118">
        <v>43282</v>
      </c>
      <c r="H10" s="36" t="s">
        <v>107</v>
      </c>
      <c r="I10" s="47" t="s">
        <v>77</v>
      </c>
      <c r="J10" s="47" t="s">
        <v>77</v>
      </c>
      <c r="K10" s="48">
        <v>0</v>
      </c>
      <c r="L10" s="48">
        <v>0</v>
      </c>
      <c r="M10" s="49">
        <v>0</v>
      </c>
      <c r="N10" s="68"/>
      <c r="O10" s="32"/>
    </row>
    <row r="11" spans="1:15" ht="25.5" x14ac:dyDescent="0.25">
      <c r="A11" s="98"/>
      <c r="B11" s="137"/>
      <c r="C11" s="137"/>
      <c r="D11" s="122"/>
      <c r="E11" s="122"/>
      <c r="F11" s="137"/>
      <c r="G11" s="107"/>
      <c r="H11" s="37" t="s">
        <v>106</v>
      </c>
      <c r="I11" s="47" t="s">
        <v>77</v>
      </c>
      <c r="J11" s="47" t="s">
        <v>77</v>
      </c>
      <c r="K11" s="48">
        <v>0</v>
      </c>
      <c r="L11" s="48">
        <v>0</v>
      </c>
      <c r="M11" s="49">
        <v>0</v>
      </c>
      <c r="N11" s="61"/>
      <c r="O11" s="32"/>
    </row>
    <row r="12" spans="1:15" ht="44.25" customHeight="1" x14ac:dyDescent="0.25">
      <c r="A12" s="99"/>
      <c r="B12" s="138"/>
      <c r="C12" s="138"/>
      <c r="D12" s="123"/>
      <c r="E12" s="123"/>
      <c r="F12" s="138"/>
      <c r="G12" s="108"/>
      <c r="H12" s="36" t="s">
        <v>105</v>
      </c>
      <c r="I12" s="47" t="s">
        <v>77</v>
      </c>
      <c r="J12" s="47" t="s">
        <v>77</v>
      </c>
      <c r="K12" s="48">
        <v>0</v>
      </c>
      <c r="L12" s="48">
        <v>0</v>
      </c>
      <c r="M12" s="49">
        <v>0</v>
      </c>
      <c r="N12" s="61"/>
      <c r="O12" s="32"/>
    </row>
    <row r="13" spans="1:15" ht="46.5" customHeight="1" x14ac:dyDescent="0.25">
      <c r="A13" s="139" t="s">
        <v>80</v>
      </c>
      <c r="B13" s="140"/>
      <c r="C13" s="140"/>
      <c r="D13" s="140"/>
      <c r="E13" s="140"/>
      <c r="F13" s="140"/>
      <c r="G13" s="141"/>
      <c r="H13" s="51" t="s">
        <v>108</v>
      </c>
      <c r="I13" s="56" t="s">
        <v>77</v>
      </c>
      <c r="J13" s="56" t="s">
        <v>77</v>
      </c>
      <c r="K13" s="57">
        <v>0</v>
      </c>
      <c r="L13" s="57">
        <v>0</v>
      </c>
      <c r="M13" s="58">
        <v>0</v>
      </c>
      <c r="N13" s="61" t="s">
        <v>174</v>
      </c>
      <c r="O13" s="32"/>
    </row>
    <row r="14" spans="1:15" ht="85.5" customHeight="1" x14ac:dyDescent="0.25">
      <c r="A14" s="97" t="s">
        <v>61</v>
      </c>
      <c r="B14" s="136" t="s">
        <v>39</v>
      </c>
      <c r="C14" s="136" t="s">
        <v>206</v>
      </c>
      <c r="D14" s="121">
        <v>43282</v>
      </c>
      <c r="E14" s="121"/>
      <c r="F14" s="136" t="s">
        <v>182</v>
      </c>
      <c r="G14" s="118">
        <v>43282</v>
      </c>
      <c r="H14" s="36" t="s">
        <v>107</v>
      </c>
      <c r="I14" s="47" t="s">
        <v>77</v>
      </c>
      <c r="J14" s="47" t="s">
        <v>77</v>
      </c>
      <c r="K14" s="48">
        <v>0</v>
      </c>
      <c r="L14" s="48">
        <v>0</v>
      </c>
      <c r="M14" s="49">
        <v>0</v>
      </c>
      <c r="N14" s="61"/>
      <c r="O14" s="32"/>
    </row>
    <row r="15" spans="1:15" ht="33" customHeight="1" x14ac:dyDescent="0.25">
      <c r="A15" s="98"/>
      <c r="B15" s="137"/>
      <c r="C15" s="137"/>
      <c r="D15" s="122"/>
      <c r="E15" s="122"/>
      <c r="F15" s="137"/>
      <c r="G15" s="107"/>
      <c r="H15" s="36" t="s">
        <v>106</v>
      </c>
      <c r="I15" s="47" t="s">
        <v>77</v>
      </c>
      <c r="J15" s="47" t="s">
        <v>77</v>
      </c>
      <c r="K15" s="48">
        <v>0</v>
      </c>
      <c r="L15" s="48">
        <v>0</v>
      </c>
      <c r="M15" s="49">
        <v>0</v>
      </c>
      <c r="N15" s="61"/>
      <c r="O15" s="32"/>
    </row>
    <row r="16" spans="1:15" ht="36.75" customHeight="1" x14ac:dyDescent="0.25">
      <c r="A16" s="99"/>
      <c r="B16" s="138"/>
      <c r="C16" s="138"/>
      <c r="D16" s="123"/>
      <c r="E16" s="123"/>
      <c r="F16" s="138"/>
      <c r="G16" s="108"/>
      <c r="H16" s="36" t="s">
        <v>105</v>
      </c>
      <c r="I16" s="47" t="s">
        <v>77</v>
      </c>
      <c r="J16" s="47" t="s">
        <v>77</v>
      </c>
      <c r="K16" s="48">
        <v>0</v>
      </c>
      <c r="L16" s="48">
        <v>0</v>
      </c>
      <c r="M16" s="49">
        <v>0</v>
      </c>
      <c r="N16" s="61"/>
      <c r="O16" s="32"/>
    </row>
    <row r="17" spans="1:15" ht="43.5" customHeight="1" x14ac:dyDescent="0.25">
      <c r="A17" s="139" t="s">
        <v>69</v>
      </c>
      <c r="B17" s="140"/>
      <c r="C17" s="140"/>
      <c r="D17" s="140"/>
      <c r="E17" s="140"/>
      <c r="F17" s="140"/>
      <c r="G17" s="141"/>
      <c r="H17" s="51" t="s">
        <v>108</v>
      </c>
      <c r="I17" s="56" t="s">
        <v>77</v>
      </c>
      <c r="J17" s="56" t="s">
        <v>77</v>
      </c>
      <c r="K17" s="57">
        <v>0</v>
      </c>
      <c r="L17" s="57">
        <v>0</v>
      </c>
      <c r="M17" s="58">
        <v>0</v>
      </c>
      <c r="N17" s="61" t="s">
        <v>174</v>
      </c>
      <c r="O17" s="32"/>
    </row>
    <row r="18" spans="1:15" ht="67.5" customHeight="1" x14ac:dyDescent="0.25">
      <c r="A18" s="97" t="s">
        <v>62</v>
      </c>
      <c r="B18" s="136" t="s">
        <v>39</v>
      </c>
      <c r="C18" s="136" t="s">
        <v>188</v>
      </c>
      <c r="D18" s="121">
        <v>43101</v>
      </c>
      <c r="E18" s="121"/>
      <c r="F18" s="136" t="s">
        <v>182</v>
      </c>
      <c r="G18" s="118">
        <v>43101</v>
      </c>
      <c r="H18" s="36" t="s">
        <v>107</v>
      </c>
      <c r="I18" s="47" t="s">
        <v>77</v>
      </c>
      <c r="J18" s="47" t="s">
        <v>77</v>
      </c>
      <c r="K18" s="48">
        <v>0</v>
      </c>
      <c r="L18" s="48">
        <v>0</v>
      </c>
      <c r="M18" s="49">
        <v>0</v>
      </c>
      <c r="N18" s="61"/>
      <c r="O18" s="32"/>
    </row>
    <row r="19" spans="1:15" ht="24.75" customHeight="1" x14ac:dyDescent="0.25">
      <c r="A19" s="98"/>
      <c r="B19" s="137"/>
      <c r="C19" s="137"/>
      <c r="D19" s="122"/>
      <c r="E19" s="122"/>
      <c r="F19" s="137"/>
      <c r="G19" s="107"/>
      <c r="H19" s="36" t="s">
        <v>106</v>
      </c>
      <c r="I19" s="47" t="s">
        <v>77</v>
      </c>
      <c r="J19" s="47" t="s">
        <v>77</v>
      </c>
      <c r="K19" s="48">
        <v>0</v>
      </c>
      <c r="L19" s="48">
        <v>0</v>
      </c>
      <c r="M19" s="49">
        <v>0</v>
      </c>
      <c r="N19" s="61"/>
      <c r="O19" s="32"/>
    </row>
    <row r="20" spans="1:15" ht="48" customHeight="1" x14ac:dyDescent="0.25">
      <c r="A20" s="99"/>
      <c r="B20" s="138"/>
      <c r="C20" s="138"/>
      <c r="D20" s="123"/>
      <c r="E20" s="123"/>
      <c r="F20" s="138"/>
      <c r="G20" s="108"/>
      <c r="H20" s="36" t="s">
        <v>105</v>
      </c>
      <c r="I20" s="47" t="s">
        <v>77</v>
      </c>
      <c r="J20" s="47" t="s">
        <v>77</v>
      </c>
      <c r="K20" s="48">
        <v>0</v>
      </c>
      <c r="L20" s="48">
        <v>0</v>
      </c>
      <c r="M20" s="49">
        <v>0</v>
      </c>
      <c r="N20" s="61"/>
      <c r="O20" s="32"/>
    </row>
    <row r="21" spans="1:15" ht="22.5" customHeight="1" x14ac:dyDescent="0.25">
      <c r="A21" s="139" t="s">
        <v>68</v>
      </c>
      <c r="B21" s="140"/>
      <c r="C21" s="140"/>
      <c r="D21" s="140"/>
      <c r="E21" s="140"/>
      <c r="F21" s="140"/>
      <c r="G21" s="141"/>
      <c r="H21" s="51" t="s">
        <v>108</v>
      </c>
      <c r="I21" s="56" t="s">
        <v>77</v>
      </c>
      <c r="J21" s="56" t="s">
        <v>77</v>
      </c>
      <c r="K21" s="57">
        <v>0</v>
      </c>
      <c r="L21" s="57">
        <v>0</v>
      </c>
      <c r="M21" s="58">
        <v>0</v>
      </c>
      <c r="N21" s="61" t="s">
        <v>174</v>
      </c>
      <c r="O21" s="32"/>
    </row>
    <row r="22" spans="1:15" ht="22.5" customHeight="1" x14ac:dyDescent="0.25">
      <c r="A22" s="97" t="s">
        <v>63</v>
      </c>
      <c r="B22" s="136" t="s">
        <v>39</v>
      </c>
      <c r="C22" s="136" t="s">
        <v>189</v>
      </c>
      <c r="D22" s="121">
        <v>43101</v>
      </c>
      <c r="E22" s="121"/>
      <c r="F22" s="136" t="s">
        <v>182</v>
      </c>
      <c r="G22" s="118">
        <v>43101</v>
      </c>
      <c r="H22" s="36" t="s">
        <v>107</v>
      </c>
      <c r="I22" s="47" t="s">
        <v>77</v>
      </c>
      <c r="J22" s="47" t="s">
        <v>77</v>
      </c>
      <c r="K22" s="48">
        <v>0</v>
      </c>
      <c r="L22" s="48">
        <v>0</v>
      </c>
      <c r="M22" s="49">
        <v>0</v>
      </c>
      <c r="N22" s="61"/>
      <c r="O22" s="32"/>
    </row>
    <row r="23" spans="1:15" ht="22.5" customHeight="1" x14ac:dyDescent="0.25">
      <c r="A23" s="98"/>
      <c r="B23" s="137"/>
      <c r="C23" s="137"/>
      <c r="D23" s="122"/>
      <c r="E23" s="122"/>
      <c r="F23" s="137"/>
      <c r="G23" s="107"/>
      <c r="H23" s="36" t="s">
        <v>106</v>
      </c>
      <c r="I23" s="47" t="s">
        <v>77</v>
      </c>
      <c r="J23" s="47" t="s">
        <v>77</v>
      </c>
      <c r="K23" s="48">
        <v>0</v>
      </c>
      <c r="L23" s="48">
        <v>0</v>
      </c>
      <c r="M23" s="49">
        <v>0</v>
      </c>
      <c r="N23" s="61"/>
      <c r="O23" s="32"/>
    </row>
    <row r="24" spans="1:15" ht="93.75" customHeight="1" x14ac:dyDescent="0.25">
      <c r="A24" s="99"/>
      <c r="B24" s="138"/>
      <c r="C24" s="138"/>
      <c r="D24" s="123"/>
      <c r="E24" s="123"/>
      <c r="F24" s="138"/>
      <c r="G24" s="108"/>
      <c r="H24" s="36" t="s">
        <v>105</v>
      </c>
      <c r="I24" s="47" t="s">
        <v>77</v>
      </c>
      <c r="J24" s="47" t="s">
        <v>77</v>
      </c>
      <c r="K24" s="48">
        <v>0</v>
      </c>
      <c r="L24" s="48">
        <v>0</v>
      </c>
      <c r="M24" s="49">
        <v>0</v>
      </c>
      <c r="N24" s="61"/>
      <c r="O24" s="32"/>
    </row>
    <row r="25" spans="1:15" ht="54" customHeight="1" x14ac:dyDescent="0.25">
      <c r="A25" s="139" t="s">
        <v>81</v>
      </c>
      <c r="B25" s="140"/>
      <c r="C25" s="140"/>
      <c r="D25" s="140"/>
      <c r="E25" s="140"/>
      <c r="F25" s="140"/>
      <c r="G25" s="141"/>
      <c r="H25" s="51" t="s">
        <v>108</v>
      </c>
      <c r="I25" s="56" t="s">
        <v>77</v>
      </c>
      <c r="J25" s="56" t="s">
        <v>77</v>
      </c>
      <c r="K25" s="57">
        <v>0</v>
      </c>
      <c r="L25" s="57">
        <v>0</v>
      </c>
      <c r="M25" s="58">
        <v>0</v>
      </c>
      <c r="N25" s="61"/>
      <c r="O25" s="32"/>
    </row>
    <row r="26" spans="1:15" ht="51.75" customHeight="1" x14ac:dyDescent="0.25">
      <c r="A26" s="97" t="s">
        <v>64</v>
      </c>
      <c r="B26" s="136" t="s">
        <v>39</v>
      </c>
      <c r="C26" s="203" t="s">
        <v>207</v>
      </c>
      <c r="D26" s="121">
        <v>43282</v>
      </c>
      <c r="E26" s="121"/>
      <c r="F26" s="136" t="s">
        <v>182</v>
      </c>
      <c r="G26" s="118">
        <v>43282</v>
      </c>
      <c r="H26" s="36" t="s">
        <v>107</v>
      </c>
      <c r="I26" s="47" t="s">
        <v>77</v>
      </c>
      <c r="J26" s="47" t="s">
        <v>77</v>
      </c>
      <c r="K26" s="48">
        <v>0</v>
      </c>
      <c r="L26" s="48">
        <v>0</v>
      </c>
      <c r="M26" s="49">
        <v>0</v>
      </c>
      <c r="N26" s="61"/>
      <c r="O26" s="32"/>
    </row>
    <row r="27" spans="1:15" ht="22.5" customHeight="1" x14ac:dyDescent="0.25">
      <c r="A27" s="98"/>
      <c r="B27" s="137"/>
      <c r="C27" s="176"/>
      <c r="D27" s="122"/>
      <c r="E27" s="122"/>
      <c r="F27" s="137"/>
      <c r="G27" s="107"/>
      <c r="H27" s="36" t="s">
        <v>106</v>
      </c>
      <c r="I27" s="47" t="s">
        <v>77</v>
      </c>
      <c r="J27" s="47" t="s">
        <v>77</v>
      </c>
      <c r="K27" s="48">
        <v>0</v>
      </c>
      <c r="L27" s="48">
        <v>0</v>
      </c>
      <c r="M27" s="49">
        <v>0</v>
      </c>
      <c r="N27" s="61"/>
      <c r="O27" s="32"/>
    </row>
    <row r="28" spans="1:15" ht="22.5" customHeight="1" x14ac:dyDescent="0.25">
      <c r="A28" s="99"/>
      <c r="B28" s="138"/>
      <c r="C28" s="177"/>
      <c r="D28" s="123"/>
      <c r="E28" s="123"/>
      <c r="F28" s="138"/>
      <c r="G28" s="108"/>
      <c r="H28" s="36" t="s">
        <v>105</v>
      </c>
      <c r="I28" s="47" t="s">
        <v>77</v>
      </c>
      <c r="J28" s="47" t="s">
        <v>77</v>
      </c>
      <c r="K28" s="48">
        <v>0</v>
      </c>
      <c r="L28" s="48">
        <v>0</v>
      </c>
      <c r="M28" s="49">
        <v>0</v>
      </c>
      <c r="N28" s="61"/>
      <c r="O28" s="32"/>
    </row>
    <row r="29" spans="1:15" ht="22.5" customHeight="1" x14ac:dyDescent="0.25">
      <c r="A29" s="194" t="s">
        <v>133</v>
      </c>
      <c r="B29" s="195"/>
      <c r="C29" s="195"/>
      <c r="D29" s="195"/>
      <c r="E29" s="195"/>
      <c r="F29" s="195"/>
      <c r="G29" s="196"/>
      <c r="H29" s="36"/>
      <c r="I29" s="35"/>
      <c r="J29" s="35"/>
      <c r="K29" s="35"/>
      <c r="L29" s="35"/>
      <c r="M29" s="35"/>
      <c r="N29" s="61"/>
      <c r="O29" s="32"/>
    </row>
    <row r="30" spans="1:15" ht="48" customHeight="1" x14ac:dyDescent="0.25">
      <c r="A30" s="161" t="s">
        <v>134</v>
      </c>
      <c r="B30" s="162"/>
      <c r="C30" s="162"/>
      <c r="D30" s="162"/>
      <c r="E30" s="162"/>
      <c r="F30" s="162"/>
      <c r="G30" s="163"/>
      <c r="H30" s="51" t="s">
        <v>108</v>
      </c>
      <c r="I30" s="56" t="s">
        <v>77</v>
      </c>
      <c r="J30" s="56" t="s">
        <v>77</v>
      </c>
      <c r="K30" s="60">
        <f>K31+K32+K33</f>
        <v>157358</v>
      </c>
      <c r="L30" s="204">
        <f>L31+L32+L33</f>
        <v>16542.099999999999</v>
      </c>
      <c r="M30" s="205">
        <f>L30/K30</f>
        <v>0.10512398479899338</v>
      </c>
      <c r="N30" s="61"/>
      <c r="O30" s="32"/>
    </row>
    <row r="31" spans="1:15" ht="39" customHeight="1" x14ac:dyDescent="0.25">
      <c r="A31" s="97" t="s">
        <v>60</v>
      </c>
      <c r="B31" s="157" t="s">
        <v>135</v>
      </c>
      <c r="C31" s="115" t="s">
        <v>77</v>
      </c>
      <c r="D31" s="109">
        <v>44196</v>
      </c>
      <c r="E31" s="112" t="s">
        <v>77</v>
      </c>
      <c r="F31" s="115" t="s">
        <v>136</v>
      </c>
      <c r="G31" s="109">
        <v>43282</v>
      </c>
      <c r="H31" s="77" t="s">
        <v>107</v>
      </c>
      <c r="I31" s="78"/>
      <c r="J31" s="78"/>
      <c r="K31" s="79">
        <v>157358</v>
      </c>
      <c r="L31" s="79">
        <v>16542.099999999999</v>
      </c>
      <c r="M31" s="80">
        <f>L31/K31</f>
        <v>0.10512398479899338</v>
      </c>
      <c r="N31" s="181" t="s">
        <v>193</v>
      </c>
      <c r="O31" s="32"/>
    </row>
    <row r="32" spans="1:15" ht="32.25" customHeight="1" x14ac:dyDescent="0.25">
      <c r="A32" s="98"/>
      <c r="B32" s="158"/>
      <c r="C32" s="116"/>
      <c r="D32" s="110"/>
      <c r="E32" s="113"/>
      <c r="F32" s="116"/>
      <c r="G32" s="110"/>
      <c r="H32" s="77" t="s">
        <v>106</v>
      </c>
      <c r="I32" s="78" t="s">
        <v>77</v>
      </c>
      <c r="J32" s="78" t="s">
        <v>77</v>
      </c>
      <c r="K32" s="79">
        <v>0</v>
      </c>
      <c r="L32" s="79">
        <v>0</v>
      </c>
      <c r="M32" s="80" t="s">
        <v>77</v>
      </c>
      <c r="N32" s="182"/>
      <c r="O32" s="32"/>
    </row>
    <row r="33" spans="1:15" ht="30.75" customHeight="1" x14ac:dyDescent="0.25">
      <c r="A33" s="99"/>
      <c r="B33" s="159"/>
      <c r="C33" s="117"/>
      <c r="D33" s="111"/>
      <c r="E33" s="114"/>
      <c r="F33" s="117"/>
      <c r="G33" s="111"/>
      <c r="H33" s="77" t="s">
        <v>105</v>
      </c>
      <c r="I33" s="78" t="s">
        <v>77</v>
      </c>
      <c r="J33" s="78" t="s">
        <v>77</v>
      </c>
      <c r="K33" s="79">
        <v>0</v>
      </c>
      <c r="L33" s="79">
        <v>0</v>
      </c>
      <c r="M33" s="80" t="s">
        <v>77</v>
      </c>
      <c r="N33" s="183"/>
      <c r="O33" s="32"/>
    </row>
    <row r="34" spans="1:15" ht="41.25" customHeight="1" x14ac:dyDescent="0.25">
      <c r="A34" s="145" t="s">
        <v>137</v>
      </c>
      <c r="B34" s="146"/>
      <c r="C34" s="146"/>
      <c r="D34" s="146"/>
      <c r="E34" s="146"/>
      <c r="F34" s="146"/>
      <c r="G34" s="147"/>
      <c r="H34" s="51" t="s">
        <v>108</v>
      </c>
      <c r="I34" s="56" t="s">
        <v>77</v>
      </c>
      <c r="J34" s="56" t="s">
        <v>77</v>
      </c>
      <c r="K34" s="60">
        <f>K35+K36+K37</f>
        <v>32401.199999999997</v>
      </c>
      <c r="L34" s="204">
        <f>L35+L36+L37</f>
        <v>5500</v>
      </c>
      <c r="M34" s="205">
        <f>L34/K34</f>
        <v>0.16974679950125304</v>
      </c>
      <c r="N34" s="61"/>
      <c r="O34" s="32"/>
    </row>
    <row r="35" spans="1:15" ht="39" customHeight="1" x14ac:dyDescent="0.25">
      <c r="A35" s="97" t="s">
        <v>61</v>
      </c>
      <c r="B35" s="157" t="s">
        <v>135</v>
      </c>
      <c r="C35" s="103" t="s">
        <v>77</v>
      </c>
      <c r="D35" s="118">
        <v>44196</v>
      </c>
      <c r="E35" s="103" t="s">
        <v>77</v>
      </c>
      <c r="F35" s="106" t="s">
        <v>136</v>
      </c>
      <c r="G35" s="110">
        <v>43282</v>
      </c>
      <c r="H35" s="36" t="s">
        <v>107</v>
      </c>
      <c r="I35" s="47"/>
      <c r="J35" s="47"/>
      <c r="K35" s="79">
        <v>29163.599999999999</v>
      </c>
      <c r="L35" s="79">
        <v>5500</v>
      </c>
      <c r="M35" s="80">
        <f>L35/K35</f>
        <v>0.1885912575950843</v>
      </c>
      <c r="N35" s="164" t="s">
        <v>186</v>
      </c>
      <c r="O35" s="32"/>
    </row>
    <row r="36" spans="1:15" ht="25.5" customHeight="1" x14ac:dyDescent="0.25">
      <c r="A36" s="98"/>
      <c r="B36" s="158"/>
      <c r="C36" s="104"/>
      <c r="D36" s="119"/>
      <c r="E36" s="104"/>
      <c r="F36" s="107"/>
      <c r="G36" s="110"/>
      <c r="H36" s="36" t="s">
        <v>106</v>
      </c>
      <c r="I36" s="47" t="s">
        <v>77</v>
      </c>
      <c r="J36" s="47" t="s">
        <v>77</v>
      </c>
      <c r="K36" s="48">
        <v>3237.6</v>
      </c>
      <c r="L36" s="48">
        <v>0</v>
      </c>
      <c r="M36" s="49">
        <v>0</v>
      </c>
      <c r="N36" s="165"/>
      <c r="O36" s="32"/>
    </row>
    <row r="37" spans="1:15" ht="25.5" customHeight="1" x14ac:dyDescent="0.25">
      <c r="A37" s="99"/>
      <c r="B37" s="159"/>
      <c r="C37" s="105"/>
      <c r="D37" s="120"/>
      <c r="E37" s="105"/>
      <c r="F37" s="108"/>
      <c r="G37" s="111"/>
      <c r="H37" s="36" t="s">
        <v>105</v>
      </c>
      <c r="I37" s="47" t="s">
        <v>77</v>
      </c>
      <c r="J37" s="47" t="s">
        <v>77</v>
      </c>
      <c r="K37" s="48">
        <v>0</v>
      </c>
      <c r="L37" s="48">
        <v>0</v>
      </c>
      <c r="M37" s="49" t="s">
        <v>77</v>
      </c>
      <c r="N37" s="166"/>
      <c r="O37" s="32"/>
    </row>
    <row r="38" spans="1:15" ht="46.5" customHeight="1" x14ac:dyDescent="0.25">
      <c r="A38" s="145" t="s">
        <v>138</v>
      </c>
      <c r="B38" s="146"/>
      <c r="C38" s="146"/>
      <c r="D38" s="146"/>
      <c r="E38" s="146"/>
      <c r="F38" s="146"/>
      <c r="G38" s="147"/>
      <c r="H38" s="51" t="s">
        <v>108</v>
      </c>
      <c r="I38" s="56" t="s">
        <v>77</v>
      </c>
      <c r="J38" s="56" t="s">
        <v>77</v>
      </c>
      <c r="K38" s="60">
        <f>SUM(K39:K41)</f>
        <v>44600</v>
      </c>
      <c r="L38" s="204">
        <f>L39+L40+L41</f>
        <v>22158</v>
      </c>
      <c r="M38" s="205">
        <f>L38/K38</f>
        <v>0.49681614349775782</v>
      </c>
      <c r="N38" s="61"/>
      <c r="O38" s="32"/>
    </row>
    <row r="39" spans="1:15" ht="38.25" customHeight="1" x14ac:dyDescent="0.25">
      <c r="A39" s="97" t="s">
        <v>62</v>
      </c>
      <c r="B39" s="157" t="s">
        <v>135</v>
      </c>
      <c r="C39" s="103" t="s">
        <v>77</v>
      </c>
      <c r="D39" s="100">
        <v>44196</v>
      </c>
      <c r="E39" s="103" t="s">
        <v>77</v>
      </c>
      <c r="F39" s="106" t="s">
        <v>136</v>
      </c>
      <c r="G39" s="119">
        <v>43282</v>
      </c>
      <c r="H39" s="36" t="s">
        <v>107</v>
      </c>
      <c r="I39" s="47"/>
      <c r="J39" s="47"/>
      <c r="K39" s="79">
        <v>44600</v>
      </c>
      <c r="L39" s="79">
        <v>22158</v>
      </c>
      <c r="M39" s="80">
        <f>L39/K39</f>
        <v>0.49681614349775782</v>
      </c>
      <c r="N39" s="167" t="s">
        <v>193</v>
      </c>
      <c r="O39" s="32"/>
    </row>
    <row r="40" spans="1:15" ht="25.5" x14ac:dyDescent="0.25">
      <c r="A40" s="98"/>
      <c r="B40" s="158"/>
      <c r="C40" s="104"/>
      <c r="D40" s="101"/>
      <c r="E40" s="104"/>
      <c r="F40" s="107"/>
      <c r="G40" s="119"/>
      <c r="H40" s="36" t="s">
        <v>106</v>
      </c>
      <c r="I40" s="47" t="s">
        <v>77</v>
      </c>
      <c r="J40" s="47" t="s">
        <v>77</v>
      </c>
      <c r="K40" s="79">
        <v>0</v>
      </c>
      <c r="L40" s="79">
        <v>0</v>
      </c>
      <c r="M40" s="80" t="s">
        <v>77</v>
      </c>
      <c r="N40" s="168"/>
      <c r="O40" s="32"/>
    </row>
    <row r="41" spans="1:15" ht="38.25" x14ac:dyDescent="0.25">
      <c r="A41" s="99"/>
      <c r="B41" s="159"/>
      <c r="C41" s="105"/>
      <c r="D41" s="102"/>
      <c r="E41" s="105"/>
      <c r="F41" s="108"/>
      <c r="G41" s="120"/>
      <c r="H41" s="36" t="s">
        <v>105</v>
      </c>
      <c r="I41" s="47" t="s">
        <v>77</v>
      </c>
      <c r="J41" s="47" t="s">
        <v>77</v>
      </c>
      <c r="K41" s="79">
        <v>0</v>
      </c>
      <c r="L41" s="79">
        <v>0</v>
      </c>
      <c r="M41" s="80" t="s">
        <v>77</v>
      </c>
      <c r="N41" s="169"/>
      <c r="O41" s="32"/>
    </row>
    <row r="42" spans="1:15" ht="44.25" customHeight="1" x14ac:dyDescent="0.25">
      <c r="A42" s="145" t="s">
        <v>139</v>
      </c>
      <c r="B42" s="146"/>
      <c r="C42" s="146"/>
      <c r="D42" s="146"/>
      <c r="E42" s="146"/>
      <c r="F42" s="146"/>
      <c r="G42" s="147"/>
      <c r="H42" s="51" t="s">
        <v>108</v>
      </c>
      <c r="I42" s="56" t="s">
        <v>77</v>
      </c>
      <c r="J42" s="56" t="s">
        <v>77</v>
      </c>
      <c r="K42" s="60">
        <f>K43+K44+K45</f>
        <v>71538.8</v>
      </c>
      <c r="L42" s="204">
        <f>L43+L44+L45</f>
        <v>52459.419529999999</v>
      </c>
      <c r="M42" s="205">
        <f>L42/K42</f>
        <v>0.73330024448271425</v>
      </c>
      <c r="N42" s="61"/>
      <c r="O42" s="32"/>
    </row>
    <row r="43" spans="1:15" ht="45.75" customHeight="1" x14ac:dyDescent="0.25">
      <c r="A43" s="97" t="s">
        <v>63</v>
      </c>
      <c r="B43" s="157" t="s">
        <v>135</v>
      </c>
      <c r="C43" s="103" t="s">
        <v>77</v>
      </c>
      <c r="D43" s="100">
        <v>44196</v>
      </c>
      <c r="E43" s="103" t="s">
        <v>77</v>
      </c>
      <c r="F43" s="106" t="s">
        <v>136</v>
      </c>
      <c r="G43" s="119">
        <v>43282</v>
      </c>
      <c r="H43" s="36" t="s">
        <v>107</v>
      </c>
      <c r="I43" s="47"/>
      <c r="J43" s="47"/>
      <c r="K43" s="79">
        <v>26760</v>
      </c>
      <c r="L43" s="79">
        <v>12835.419529999999</v>
      </c>
      <c r="M43" s="80">
        <f>L43/K43</f>
        <v>0.47964945926756347</v>
      </c>
      <c r="N43" s="167" t="s">
        <v>194</v>
      </c>
      <c r="O43" s="32"/>
    </row>
    <row r="44" spans="1:15" ht="24" customHeight="1" x14ac:dyDescent="0.25">
      <c r="A44" s="98"/>
      <c r="B44" s="158"/>
      <c r="C44" s="104"/>
      <c r="D44" s="101"/>
      <c r="E44" s="104"/>
      <c r="F44" s="107"/>
      <c r="G44" s="119"/>
      <c r="H44" s="36" t="s">
        <v>106</v>
      </c>
      <c r="I44" s="47" t="s">
        <v>77</v>
      </c>
      <c r="J44" s="47" t="s">
        <v>77</v>
      </c>
      <c r="K44" s="79">
        <v>44778.8</v>
      </c>
      <c r="L44" s="79">
        <v>39624</v>
      </c>
      <c r="M44" s="80">
        <f>L44/K44</f>
        <v>0.88488302500290306</v>
      </c>
      <c r="N44" s="168"/>
      <c r="O44" s="32"/>
    </row>
    <row r="45" spans="1:15" ht="38.25" x14ac:dyDescent="0.25">
      <c r="A45" s="99"/>
      <c r="B45" s="159"/>
      <c r="C45" s="105"/>
      <c r="D45" s="102"/>
      <c r="E45" s="105"/>
      <c r="F45" s="108"/>
      <c r="G45" s="120"/>
      <c r="H45" s="36" t="s">
        <v>105</v>
      </c>
      <c r="I45" s="47" t="s">
        <v>77</v>
      </c>
      <c r="J45" s="47" t="s">
        <v>77</v>
      </c>
      <c r="K45" s="79">
        <v>0</v>
      </c>
      <c r="L45" s="79">
        <v>0</v>
      </c>
      <c r="M45" s="80" t="s">
        <v>77</v>
      </c>
      <c r="N45" s="169"/>
      <c r="O45" s="32"/>
    </row>
    <row r="46" spans="1:15" ht="42.75" customHeight="1" x14ac:dyDescent="0.25">
      <c r="A46" s="145" t="s">
        <v>140</v>
      </c>
      <c r="B46" s="146"/>
      <c r="C46" s="146"/>
      <c r="D46" s="146"/>
      <c r="E46" s="146"/>
      <c r="F46" s="146"/>
      <c r="G46" s="147"/>
      <c r="H46" s="51" t="s">
        <v>108</v>
      </c>
      <c r="I46" s="56" t="s">
        <v>77</v>
      </c>
      <c r="J46" s="56" t="s">
        <v>77</v>
      </c>
      <c r="K46" s="204">
        <f>K47+K48+K49</f>
        <v>8698.6</v>
      </c>
      <c r="L46" s="204">
        <f>L47+L48+L49</f>
        <v>8698.6</v>
      </c>
      <c r="M46" s="58">
        <f>L46/K46</f>
        <v>1</v>
      </c>
      <c r="N46" s="61"/>
      <c r="O46" s="32"/>
    </row>
    <row r="47" spans="1:15" ht="38.25" x14ac:dyDescent="0.25">
      <c r="A47" s="97" t="s">
        <v>64</v>
      </c>
      <c r="B47" s="157" t="s">
        <v>135</v>
      </c>
      <c r="C47" s="103" t="s">
        <v>77</v>
      </c>
      <c r="D47" s="100">
        <v>44196</v>
      </c>
      <c r="E47" s="103" t="s">
        <v>77</v>
      </c>
      <c r="F47" s="106" t="s">
        <v>136</v>
      </c>
      <c r="G47" s="119">
        <v>43282</v>
      </c>
      <c r="H47" s="36" t="s">
        <v>107</v>
      </c>
      <c r="I47" s="47"/>
      <c r="J47" s="47"/>
      <c r="K47" s="79">
        <v>8698.6</v>
      </c>
      <c r="L47" s="79">
        <v>8698.6</v>
      </c>
      <c r="M47" s="80">
        <f>L47/K47</f>
        <v>1</v>
      </c>
      <c r="N47" s="167" t="s">
        <v>193</v>
      </c>
      <c r="O47" s="32"/>
    </row>
    <row r="48" spans="1:15" ht="40.5" customHeight="1" x14ac:dyDescent="0.25">
      <c r="A48" s="98"/>
      <c r="B48" s="158"/>
      <c r="C48" s="104"/>
      <c r="D48" s="101"/>
      <c r="E48" s="104"/>
      <c r="F48" s="107"/>
      <c r="G48" s="119"/>
      <c r="H48" s="36" t="s">
        <v>106</v>
      </c>
      <c r="I48" s="47" t="s">
        <v>77</v>
      </c>
      <c r="J48" s="47" t="s">
        <v>77</v>
      </c>
      <c r="K48" s="79">
        <v>0</v>
      </c>
      <c r="L48" s="79">
        <v>0</v>
      </c>
      <c r="M48" s="80" t="s">
        <v>77</v>
      </c>
      <c r="N48" s="168"/>
      <c r="O48" s="32"/>
    </row>
    <row r="49" spans="1:15" ht="38.25" x14ac:dyDescent="0.25">
      <c r="A49" s="99"/>
      <c r="B49" s="159"/>
      <c r="C49" s="105"/>
      <c r="D49" s="102"/>
      <c r="E49" s="105"/>
      <c r="F49" s="108"/>
      <c r="G49" s="120"/>
      <c r="H49" s="36" t="s">
        <v>105</v>
      </c>
      <c r="I49" s="47" t="s">
        <v>77</v>
      </c>
      <c r="J49" s="47" t="s">
        <v>77</v>
      </c>
      <c r="K49" s="81">
        <v>0</v>
      </c>
      <c r="L49" s="81">
        <v>0</v>
      </c>
      <c r="M49" s="80" t="s">
        <v>77</v>
      </c>
      <c r="N49" s="169"/>
      <c r="O49" s="32"/>
    </row>
    <row r="50" spans="1:15" ht="45" customHeight="1" x14ac:dyDescent="0.25">
      <c r="A50" s="145" t="s">
        <v>141</v>
      </c>
      <c r="B50" s="146"/>
      <c r="C50" s="146"/>
      <c r="D50" s="146"/>
      <c r="E50" s="146"/>
      <c r="F50" s="146"/>
      <c r="G50" s="147"/>
      <c r="H50" s="51" t="s">
        <v>108</v>
      </c>
      <c r="I50" s="56" t="s">
        <v>77</v>
      </c>
      <c r="J50" s="56" t="s">
        <v>77</v>
      </c>
      <c r="K50" s="60">
        <f>K51+K52+K53</f>
        <v>114534.6</v>
      </c>
      <c r="L50" s="204">
        <f>L51+L52+L53</f>
        <v>44916.535080000001</v>
      </c>
      <c r="M50" s="58">
        <f>L50/K50</f>
        <v>0.39216564322047659</v>
      </c>
      <c r="N50" s="61"/>
      <c r="O50" s="32"/>
    </row>
    <row r="51" spans="1:15" ht="38.25" x14ac:dyDescent="0.25">
      <c r="A51" s="97" t="s">
        <v>153</v>
      </c>
      <c r="B51" s="157" t="s">
        <v>135</v>
      </c>
      <c r="C51" s="103" t="s">
        <v>77</v>
      </c>
      <c r="D51" s="118">
        <v>44196</v>
      </c>
      <c r="E51" s="103" t="s">
        <v>77</v>
      </c>
      <c r="F51" s="106" t="s">
        <v>136</v>
      </c>
      <c r="G51" s="119">
        <v>43282</v>
      </c>
      <c r="H51" s="36" t="s">
        <v>107</v>
      </c>
      <c r="I51" s="47"/>
      <c r="J51" s="47"/>
      <c r="K51" s="79">
        <v>114534.6</v>
      </c>
      <c r="L51" s="79">
        <v>44916.535080000001</v>
      </c>
      <c r="M51" s="80">
        <f>L51/K51</f>
        <v>0.39216564322047659</v>
      </c>
      <c r="N51" s="167" t="s">
        <v>193</v>
      </c>
      <c r="O51" s="32"/>
    </row>
    <row r="52" spans="1:15" ht="25.5" x14ac:dyDescent="0.25">
      <c r="A52" s="98"/>
      <c r="B52" s="158"/>
      <c r="C52" s="104"/>
      <c r="D52" s="119"/>
      <c r="E52" s="104"/>
      <c r="F52" s="107"/>
      <c r="G52" s="119"/>
      <c r="H52" s="36" t="s">
        <v>106</v>
      </c>
      <c r="I52" s="47" t="s">
        <v>77</v>
      </c>
      <c r="J52" s="47" t="s">
        <v>77</v>
      </c>
      <c r="K52" s="79">
        <v>0</v>
      </c>
      <c r="L52" s="79">
        <v>0</v>
      </c>
      <c r="M52" s="80">
        <v>0</v>
      </c>
      <c r="N52" s="168"/>
      <c r="O52" s="32"/>
    </row>
    <row r="53" spans="1:15" ht="38.25" x14ac:dyDescent="0.25">
      <c r="A53" s="99"/>
      <c r="B53" s="159"/>
      <c r="C53" s="105"/>
      <c r="D53" s="120"/>
      <c r="E53" s="105"/>
      <c r="F53" s="108"/>
      <c r="G53" s="120"/>
      <c r="H53" s="36" t="s">
        <v>105</v>
      </c>
      <c r="I53" s="47" t="s">
        <v>77</v>
      </c>
      <c r="J53" s="47" t="s">
        <v>77</v>
      </c>
      <c r="K53" s="79">
        <v>0</v>
      </c>
      <c r="L53" s="79">
        <v>0</v>
      </c>
      <c r="M53" s="80">
        <v>0</v>
      </c>
      <c r="N53" s="169"/>
      <c r="O53" s="32"/>
    </row>
    <row r="54" spans="1:15" ht="47.25" customHeight="1" x14ac:dyDescent="0.25">
      <c r="A54" s="161" t="s">
        <v>142</v>
      </c>
      <c r="B54" s="162"/>
      <c r="C54" s="162"/>
      <c r="D54" s="162"/>
      <c r="E54" s="162"/>
      <c r="F54" s="162"/>
      <c r="G54" s="163"/>
      <c r="H54" s="51" t="s">
        <v>108</v>
      </c>
      <c r="I54" s="56" t="s">
        <v>77</v>
      </c>
      <c r="J54" s="56" t="s">
        <v>77</v>
      </c>
      <c r="K54" s="57">
        <v>0</v>
      </c>
      <c r="L54" s="57">
        <v>0</v>
      </c>
      <c r="M54" s="58">
        <v>0</v>
      </c>
      <c r="N54" s="61"/>
      <c r="O54" s="32"/>
    </row>
    <row r="55" spans="1:15" ht="80.25" customHeight="1" x14ac:dyDescent="0.25">
      <c r="A55" s="97" t="s">
        <v>154</v>
      </c>
      <c r="B55" s="106" t="s">
        <v>143</v>
      </c>
      <c r="C55" s="106" t="s">
        <v>144</v>
      </c>
      <c r="D55" s="118">
        <v>42825</v>
      </c>
      <c r="E55" s="118" t="s">
        <v>145</v>
      </c>
      <c r="F55" s="106" t="s">
        <v>136</v>
      </c>
      <c r="G55" s="119">
        <v>43040</v>
      </c>
      <c r="H55" s="36" t="s">
        <v>107</v>
      </c>
      <c r="I55" s="47" t="s">
        <v>77</v>
      </c>
      <c r="J55" s="47" t="s">
        <v>77</v>
      </c>
      <c r="K55" s="48">
        <v>0</v>
      </c>
      <c r="L55" s="48">
        <v>0</v>
      </c>
      <c r="M55" s="49">
        <v>0</v>
      </c>
      <c r="N55" s="178" t="s">
        <v>146</v>
      </c>
      <c r="O55" s="32"/>
    </row>
    <row r="56" spans="1:15" ht="27.75" customHeight="1" x14ac:dyDescent="0.25">
      <c r="A56" s="98"/>
      <c r="B56" s="107"/>
      <c r="C56" s="107"/>
      <c r="D56" s="119"/>
      <c r="E56" s="119"/>
      <c r="F56" s="107"/>
      <c r="G56" s="119"/>
      <c r="H56" s="36" t="s">
        <v>106</v>
      </c>
      <c r="I56" s="47" t="s">
        <v>77</v>
      </c>
      <c r="J56" s="47" t="s">
        <v>77</v>
      </c>
      <c r="K56" s="48">
        <v>0</v>
      </c>
      <c r="L56" s="48">
        <v>0</v>
      </c>
      <c r="M56" s="49">
        <v>0</v>
      </c>
      <c r="N56" s="179"/>
      <c r="O56" s="32"/>
    </row>
    <row r="57" spans="1:15" ht="38.25" x14ac:dyDescent="0.25">
      <c r="A57" s="99"/>
      <c r="B57" s="108"/>
      <c r="C57" s="108"/>
      <c r="D57" s="120"/>
      <c r="E57" s="120"/>
      <c r="F57" s="108"/>
      <c r="G57" s="120"/>
      <c r="H57" s="36" t="s">
        <v>105</v>
      </c>
      <c r="I57" s="47" t="s">
        <v>77</v>
      </c>
      <c r="J57" s="47" t="s">
        <v>77</v>
      </c>
      <c r="K57" s="48">
        <v>0</v>
      </c>
      <c r="L57" s="48">
        <v>0</v>
      </c>
      <c r="M57" s="49">
        <v>0</v>
      </c>
      <c r="N57" s="180"/>
      <c r="O57" s="32"/>
    </row>
    <row r="58" spans="1:15" ht="43.5" customHeight="1" x14ac:dyDescent="0.25">
      <c r="A58" s="161" t="s">
        <v>147</v>
      </c>
      <c r="B58" s="162"/>
      <c r="C58" s="162"/>
      <c r="D58" s="162"/>
      <c r="E58" s="162"/>
      <c r="F58" s="162"/>
      <c r="G58" s="163"/>
      <c r="H58" s="51" t="s">
        <v>108</v>
      </c>
      <c r="I58" s="56" t="s">
        <v>77</v>
      </c>
      <c r="J58" s="56" t="s">
        <v>77</v>
      </c>
      <c r="K58" s="57">
        <v>0</v>
      </c>
      <c r="L58" s="57">
        <v>0</v>
      </c>
      <c r="M58" s="58">
        <v>0</v>
      </c>
      <c r="N58" s="61"/>
      <c r="O58" s="32"/>
    </row>
    <row r="59" spans="1:15" ht="70.5" customHeight="1" x14ac:dyDescent="0.25">
      <c r="A59" s="97" t="s">
        <v>155</v>
      </c>
      <c r="B59" s="106" t="s">
        <v>148</v>
      </c>
      <c r="C59" s="106" t="s">
        <v>149</v>
      </c>
      <c r="D59" s="118">
        <v>43465</v>
      </c>
      <c r="E59" s="118" t="s">
        <v>145</v>
      </c>
      <c r="F59" s="106" t="s">
        <v>136</v>
      </c>
      <c r="G59" s="119">
        <v>42917</v>
      </c>
      <c r="H59" s="36" t="s">
        <v>107</v>
      </c>
      <c r="I59" s="47" t="s">
        <v>77</v>
      </c>
      <c r="J59" s="47" t="s">
        <v>77</v>
      </c>
      <c r="K59" s="48">
        <v>0</v>
      </c>
      <c r="L59" s="48">
        <v>0</v>
      </c>
      <c r="M59" s="49">
        <v>0</v>
      </c>
      <c r="N59" s="206" t="s">
        <v>202</v>
      </c>
      <c r="O59" s="32"/>
    </row>
    <row r="60" spans="1:15" ht="43.5" customHeight="1" x14ac:dyDescent="0.25">
      <c r="A60" s="98"/>
      <c r="B60" s="107"/>
      <c r="C60" s="107"/>
      <c r="D60" s="119"/>
      <c r="E60" s="119"/>
      <c r="F60" s="107"/>
      <c r="G60" s="119"/>
      <c r="H60" s="36" t="s">
        <v>106</v>
      </c>
      <c r="I60" s="47" t="s">
        <v>77</v>
      </c>
      <c r="J60" s="47" t="s">
        <v>77</v>
      </c>
      <c r="K60" s="48">
        <v>0</v>
      </c>
      <c r="L60" s="48">
        <v>0</v>
      </c>
      <c r="M60" s="49">
        <v>0</v>
      </c>
      <c r="N60" s="207"/>
      <c r="O60" s="32"/>
    </row>
    <row r="61" spans="1:15" ht="141" customHeight="1" x14ac:dyDescent="0.25">
      <c r="A61" s="99"/>
      <c r="B61" s="108"/>
      <c r="C61" s="108"/>
      <c r="D61" s="120"/>
      <c r="E61" s="120"/>
      <c r="F61" s="108"/>
      <c r="G61" s="120"/>
      <c r="H61" s="36" t="s">
        <v>105</v>
      </c>
      <c r="I61" s="47" t="s">
        <v>77</v>
      </c>
      <c r="J61" s="47" t="s">
        <v>77</v>
      </c>
      <c r="K61" s="48">
        <v>0</v>
      </c>
      <c r="L61" s="48">
        <v>0</v>
      </c>
      <c r="M61" s="49">
        <v>0</v>
      </c>
      <c r="N61" s="208"/>
      <c r="O61" s="32"/>
    </row>
    <row r="62" spans="1:15" ht="27.75" customHeight="1" x14ac:dyDescent="0.25">
      <c r="A62" s="151" t="s">
        <v>150</v>
      </c>
      <c r="B62" s="152"/>
      <c r="C62" s="152"/>
      <c r="D62" s="152"/>
      <c r="E62" s="152"/>
      <c r="F62" s="152"/>
      <c r="G62" s="153"/>
      <c r="H62" s="36"/>
      <c r="I62" s="35"/>
      <c r="J62" s="35"/>
      <c r="K62" s="35"/>
      <c r="L62" s="35"/>
      <c r="M62" s="35"/>
      <c r="N62" s="61"/>
      <c r="O62" s="32"/>
    </row>
    <row r="63" spans="1:15" ht="45.75" customHeight="1" x14ac:dyDescent="0.25">
      <c r="A63" s="160" t="s">
        <v>152</v>
      </c>
      <c r="B63" s="143"/>
      <c r="C63" s="143"/>
      <c r="D63" s="143"/>
      <c r="E63" s="143"/>
      <c r="F63" s="143"/>
      <c r="G63" s="144"/>
      <c r="H63" s="51" t="s">
        <v>108</v>
      </c>
      <c r="I63" s="56" t="s">
        <v>77</v>
      </c>
      <c r="J63" s="56" t="s">
        <v>77</v>
      </c>
      <c r="K63" s="62">
        <f>SUM(K64:K66)</f>
        <v>44600</v>
      </c>
      <c r="L63" s="209">
        <f t="shared" ref="L63" si="0">L64</f>
        <v>22158</v>
      </c>
      <c r="M63" s="67">
        <f>L63/K63</f>
        <v>0.49681614349775782</v>
      </c>
      <c r="N63" s="61"/>
      <c r="O63" s="32"/>
    </row>
    <row r="64" spans="1:15" ht="69" customHeight="1" x14ac:dyDescent="0.25">
      <c r="A64" s="97" t="s">
        <v>60</v>
      </c>
      <c r="B64" s="136" t="s">
        <v>135</v>
      </c>
      <c r="C64" s="106" t="s">
        <v>191</v>
      </c>
      <c r="D64" s="121">
        <v>43465</v>
      </c>
      <c r="E64" s="121"/>
      <c r="F64" s="136" t="s">
        <v>156</v>
      </c>
      <c r="G64" s="119">
        <v>43282</v>
      </c>
      <c r="H64" s="36" t="s">
        <v>107</v>
      </c>
      <c r="I64" s="35" t="s">
        <v>145</v>
      </c>
      <c r="J64" s="35" t="s">
        <v>145</v>
      </c>
      <c r="K64" s="63">
        <v>44600</v>
      </c>
      <c r="L64" s="79">
        <v>22158</v>
      </c>
      <c r="M64" s="73">
        <f>L64/K64</f>
        <v>0.49681614349775782</v>
      </c>
      <c r="N64" s="164" t="s">
        <v>203</v>
      </c>
    </row>
    <row r="65" spans="1:16" ht="40.5" customHeight="1" x14ac:dyDescent="0.25">
      <c r="A65" s="98"/>
      <c r="B65" s="137"/>
      <c r="C65" s="107"/>
      <c r="D65" s="122"/>
      <c r="E65" s="122"/>
      <c r="F65" s="137"/>
      <c r="G65" s="119"/>
      <c r="H65" s="37" t="s">
        <v>106</v>
      </c>
      <c r="I65" s="47" t="s">
        <v>77</v>
      </c>
      <c r="J65" s="47" t="s">
        <v>77</v>
      </c>
      <c r="K65" s="48">
        <v>0</v>
      </c>
      <c r="L65" s="48">
        <v>0</v>
      </c>
      <c r="M65" s="49">
        <v>0</v>
      </c>
      <c r="N65" s="165"/>
    </row>
    <row r="66" spans="1:16" ht="61.5" customHeight="1" x14ac:dyDescent="0.25">
      <c r="A66" s="99"/>
      <c r="B66" s="138"/>
      <c r="C66" s="108"/>
      <c r="D66" s="123"/>
      <c r="E66" s="123"/>
      <c r="F66" s="138"/>
      <c r="G66" s="120"/>
      <c r="H66" s="36" t="s">
        <v>105</v>
      </c>
      <c r="I66" s="47" t="s">
        <v>77</v>
      </c>
      <c r="J66" s="47" t="s">
        <v>77</v>
      </c>
      <c r="K66" s="48">
        <v>0</v>
      </c>
      <c r="L66" s="48">
        <v>0</v>
      </c>
      <c r="M66" s="49">
        <v>0</v>
      </c>
      <c r="N66" s="166"/>
    </row>
    <row r="67" spans="1:16" ht="42.75" customHeight="1" x14ac:dyDescent="0.25">
      <c r="A67" s="142" t="s">
        <v>173</v>
      </c>
      <c r="B67" s="143"/>
      <c r="C67" s="143"/>
      <c r="D67" s="143"/>
      <c r="E67" s="143"/>
      <c r="F67" s="143"/>
      <c r="G67" s="144"/>
      <c r="H67" s="51" t="s">
        <v>108</v>
      </c>
      <c r="I67" s="59" t="s">
        <v>77</v>
      </c>
      <c r="J67" s="59" t="s">
        <v>77</v>
      </c>
      <c r="K67" s="62">
        <f>SUM(K68:K70)</f>
        <v>8963.6</v>
      </c>
      <c r="L67" s="62">
        <f>SUM(L68:L70)</f>
        <v>0</v>
      </c>
      <c r="M67" s="82">
        <f>L67/K67</f>
        <v>0</v>
      </c>
      <c r="N67" s="61"/>
    </row>
    <row r="68" spans="1:16" ht="112.5" customHeight="1" x14ac:dyDescent="0.25">
      <c r="A68" s="97" t="s">
        <v>151</v>
      </c>
      <c r="B68" s="136" t="s">
        <v>135</v>
      </c>
      <c r="C68" s="106" t="s">
        <v>192</v>
      </c>
      <c r="D68" s="121">
        <v>43465</v>
      </c>
      <c r="E68" s="121"/>
      <c r="F68" s="136" t="s">
        <v>156</v>
      </c>
      <c r="G68" s="119">
        <v>43282</v>
      </c>
      <c r="H68" s="36" t="s">
        <v>107</v>
      </c>
      <c r="I68" s="35" t="s">
        <v>145</v>
      </c>
      <c r="J68" s="35" t="s">
        <v>145</v>
      </c>
      <c r="K68" s="63">
        <v>8963.6</v>
      </c>
      <c r="L68" s="63">
        <v>0</v>
      </c>
      <c r="M68" s="76">
        <f>L68/K68</f>
        <v>0</v>
      </c>
      <c r="N68" s="53" t="s">
        <v>185</v>
      </c>
      <c r="P68" s="50"/>
    </row>
    <row r="69" spans="1:16" ht="39" customHeight="1" x14ac:dyDescent="0.25">
      <c r="A69" s="98"/>
      <c r="B69" s="137"/>
      <c r="C69" s="107"/>
      <c r="D69" s="122"/>
      <c r="E69" s="122"/>
      <c r="F69" s="137"/>
      <c r="G69" s="119"/>
      <c r="H69" s="37" t="s">
        <v>106</v>
      </c>
      <c r="I69" s="47" t="s">
        <v>77</v>
      </c>
      <c r="J69" s="47" t="s">
        <v>77</v>
      </c>
      <c r="K69" s="48">
        <v>0</v>
      </c>
      <c r="L69" s="48">
        <v>0</v>
      </c>
      <c r="M69" s="49">
        <v>0</v>
      </c>
      <c r="N69" s="61"/>
    </row>
    <row r="70" spans="1:16" ht="99" customHeight="1" x14ac:dyDescent="0.25">
      <c r="A70" s="99"/>
      <c r="B70" s="138"/>
      <c r="C70" s="108"/>
      <c r="D70" s="123"/>
      <c r="E70" s="123"/>
      <c r="F70" s="138"/>
      <c r="G70" s="120"/>
      <c r="H70" s="36" t="s">
        <v>105</v>
      </c>
      <c r="I70" s="47" t="s">
        <v>77</v>
      </c>
      <c r="J70" s="47" t="s">
        <v>77</v>
      </c>
      <c r="K70" s="48">
        <v>0</v>
      </c>
      <c r="L70" s="48">
        <v>0</v>
      </c>
      <c r="M70" s="49">
        <v>0</v>
      </c>
      <c r="N70" s="61"/>
    </row>
    <row r="71" spans="1:16" ht="38.25" customHeight="1" x14ac:dyDescent="0.25">
      <c r="A71" s="148" t="s">
        <v>157</v>
      </c>
      <c r="B71" s="149"/>
      <c r="C71" s="149"/>
      <c r="D71" s="149"/>
      <c r="E71" s="149"/>
      <c r="F71" s="149"/>
      <c r="G71" s="150"/>
      <c r="H71" s="36"/>
      <c r="I71" s="35"/>
      <c r="J71" s="35"/>
      <c r="K71" s="35"/>
      <c r="L71" s="35"/>
      <c r="M71" s="35"/>
      <c r="N71" s="61"/>
    </row>
    <row r="72" spans="1:16" ht="40.5" customHeight="1" x14ac:dyDescent="0.25">
      <c r="A72" s="124" t="s">
        <v>159</v>
      </c>
      <c r="B72" s="125"/>
      <c r="C72" s="125"/>
      <c r="D72" s="125"/>
      <c r="E72" s="125"/>
      <c r="F72" s="125"/>
      <c r="G72" s="126"/>
      <c r="H72" s="51" t="s">
        <v>108</v>
      </c>
      <c r="I72" s="56" t="s">
        <v>77</v>
      </c>
      <c r="J72" s="56" t="s">
        <v>77</v>
      </c>
      <c r="K72" s="66">
        <f>SUM(K73,K75)</f>
        <v>200000</v>
      </c>
      <c r="L72" s="64">
        <f>SUM(L73:L75)</f>
        <v>0</v>
      </c>
      <c r="M72" s="74">
        <f>L72/K72</f>
        <v>0</v>
      </c>
      <c r="N72" s="61"/>
    </row>
    <row r="73" spans="1:16" ht="61.5" customHeight="1" x14ac:dyDescent="0.25">
      <c r="A73" s="98" t="s">
        <v>60</v>
      </c>
      <c r="B73" s="136" t="s">
        <v>183</v>
      </c>
      <c r="C73" s="210" t="s">
        <v>208</v>
      </c>
      <c r="D73" s="172">
        <v>43465</v>
      </c>
      <c r="E73" s="174"/>
      <c r="F73" s="176" t="s">
        <v>136</v>
      </c>
      <c r="G73" s="119">
        <v>43282</v>
      </c>
      <c r="H73" s="55" t="s">
        <v>160</v>
      </c>
      <c r="I73" s="54">
        <v>0</v>
      </c>
      <c r="J73" s="54">
        <v>0</v>
      </c>
      <c r="K73" s="65">
        <v>200000</v>
      </c>
      <c r="L73" s="72">
        <v>0</v>
      </c>
      <c r="M73" s="75">
        <f>L73/K73</f>
        <v>0</v>
      </c>
      <c r="N73" s="61"/>
    </row>
    <row r="74" spans="1:16" ht="44.25" customHeight="1" x14ac:dyDescent="0.25">
      <c r="A74" s="98"/>
      <c r="B74" s="137"/>
      <c r="C74" s="170"/>
      <c r="D74" s="172"/>
      <c r="E74" s="174"/>
      <c r="F74" s="176"/>
      <c r="G74" s="119"/>
      <c r="H74" s="37" t="s">
        <v>106</v>
      </c>
      <c r="I74" s="47" t="s">
        <v>77</v>
      </c>
      <c r="J74" s="47" t="s">
        <v>77</v>
      </c>
      <c r="K74" s="48">
        <v>0</v>
      </c>
      <c r="L74" s="48">
        <v>0</v>
      </c>
      <c r="M74" s="49">
        <v>0</v>
      </c>
      <c r="N74" s="61"/>
    </row>
    <row r="75" spans="1:16" ht="409.6" customHeight="1" x14ac:dyDescent="0.25">
      <c r="A75" s="99"/>
      <c r="B75" s="138"/>
      <c r="C75" s="171"/>
      <c r="D75" s="173"/>
      <c r="E75" s="175"/>
      <c r="F75" s="177"/>
      <c r="G75" s="120"/>
      <c r="H75" s="36" t="s">
        <v>105</v>
      </c>
      <c r="I75" s="47" t="s">
        <v>77</v>
      </c>
      <c r="J75" s="47" t="s">
        <v>77</v>
      </c>
      <c r="K75" s="48">
        <v>0</v>
      </c>
      <c r="L75" s="48">
        <v>0</v>
      </c>
      <c r="M75" s="49">
        <v>0</v>
      </c>
      <c r="N75" s="61"/>
    </row>
    <row r="76" spans="1:16" ht="37.5" customHeight="1" x14ac:dyDescent="0.25">
      <c r="A76" s="154"/>
      <c r="B76" s="155"/>
      <c r="C76" s="155"/>
      <c r="D76" s="155"/>
      <c r="E76" s="155"/>
      <c r="F76" s="155"/>
      <c r="G76" s="156"/>
      <c r="H76" s="51" t="s">
        <v>108</v>
      </c>
      <c r="I76" s="56" t="s">
        <v>77</v>
      </c>
      <c r="J76" s="56" t="s">
        <v>77</v>
      </c>
      <c r="K76" s="57">
        <v>0</v>
      </c>
      <c r="L76" s="57">
        <v>0</v>
      </c>
      <c r="M76" s="58">
        <v>0</v>
      </c>
      <c r="N76" s="61"/>
    </row>
    <row r="77" spans="1:16" ht="171.75" customHeight="1" x14ac:dyDescent="0.25">
      <c r="A77" s="97" t="s">
        <v>61</v>
      </c>
      <c r="B77" s="136" t="s">
        <v>161</v>
      </c>
      <c r="C77" s="106" t="s">
        <v>209</v>
      </c>
      <c r="D77" s="121">
        <v>43465</v>
      </c>
      <c r="E77" s="121"/>
      <c r="F77" s="136" t="s">
        <v>163</v>
      </c>
      <c r="G77" s="121">
        <v>43282</v>
      </c>
      <c r="H77" s="36" t="s">
        <v>107</v>
      </c>
      <c r="I77" s="47" t="s">
        <v>77</v>
      </c>
      <c r="J77" s="47" t="s">
        <v>77</v>
      </c>
      <c r="K77" s="48">
        <v>0</v>
      </c>
      <c r="L77" s="48">
        <v>0</v>
      </c>
      <c r="M77" s="49">
        <v>0</v>
      </c>
      <c r="N77" s="69" t="s">
        <v>162</v>
      </c>
    </row>
    <row r="78" spans="1:16" ht="27.75" customHeight="1" x14ac:dyDescent="0.25">
      <c r="A78" s="98"/>
      <c r="B78" s="137"/>
      <c r="C78" s="107"/>
      <c r="D78" s="122"/>
      <c r="E78" s="122"/>
      <c r="F78" s="137"/>
      <c r="G78" s="122"/>
      <c r="H78" s="37" t="s">
        <v>106</v>
      </c>
      <c r="I78" s="47" t="s">
        <v>77</v>
      </c>
      <c r="J78" s="47" t="s">
        <v>77</v>
      </c>
      <c r="K78" s="48">
        <v>0</v>
      </c>
      <c r="L78" s="48">
        <v>0</v>
      </c>
      <c r="M78" s="49">
        <v>0</v>
      </c>
      <c r="N78" s="61"/>
    </row>
    <row r="79" spans="1:16" ht="409.6" customHeight="1" x14ac:dyDescent="0.25">
      <c r="A79" s="99"/>
      <c r="B79" s="138"/>
      <c r="C79" s="108"/>
      <c r="D79" s="123"/>
      <c r="E79" s="123"/>
      <c r="F79" s="138"/>
      <c r="G79" s="123"/>
      <c r="H79" s="36" t="s">
        <v>105</v>
      </c>
      <c r="I79" s="47" t="s">
        <v>77</v>
      </c>
      <c r="J79" s="47" t="s">
        <v>77</v>
      </c>
      <c r="K79" s="48">
        <v>0</v>
      </c>
      <c r="L79" s="48">
        <v>0</v>
      </c>
      <c r="M79" s="49">
        <v>0</v>
      </c>
      <c r="N79" s="61"/>
    </row>
    <row r="80" spans="1:16" s="52" customFormat="1" ht="44.25" customHeight="1" x14ac:dyDescent="0.25">
      <c r="A80" s="34"/>
      <c r="B80" s="198" t="s">
        <v>165</v>
      </c>
      <c r="C80" s="198"/>
      <c r="D80" s="198"/>
      <c r="E80" s="198"/>
      <c r="F80" s="198"/>
      <c r="G80" s="198"/>
      <c r="H80" s="51" t="s">
        <v>108</v>
      </c>
      <c r="I80" s="56" t="s">
        <v>77</v>
      </c>
      <c r="J80" s="56" t="s">
        <v>77</v>
      </c>
      <c r="K80" s="57">
        <v>5000</v>
      </c>
      <c r="L80" s="57">
        <v>0</v>
      </c>
      <c r="M80" s="58">
        <v>0</v>
      </c>
      <c r="N80" s="61"/>
    </row>
    <row r="81" spans="1:14" s="52" customFormat="1" ht="152.25" customHeight="1" x14ac:dyDescent="0.25">
      <c r="A81" s="133" t="s">
        <v>62</v>
      </c>
      <c r="B81" s="136" t="s">
        <v>164</v>
      </c>
      <c r="C81" s="130" t="s">
        <v>204</v>
      </c>
      <c r="D81" s="121">
        <v>43465</v>
      </c>
      <c r="E81" s="127"/>
      <c r="F81" s="127"/>
      <c r="G81" s="121">
        <v>43282</v>
      </c>
      <c r="H81" s="36" t="s">
        <v>107</v>
      </c>
      <c r="I81" s="47" t="s">
        <v>77</v>
      </c>
      <c r="J81" s="47" t="s">
        <v>77</v>
      </c>
      <c r="K81" s="48">
        <v>5000</v>
      </c>
      <c r="L81" s="48">
        <v>0</v>
      </c>
      <c r="M81" s="49">
        <f>L81/K81</f>
        <v>0</v>
      </c>
      <c r="N81" s="70"/>
    </row>
    <row r="82" spans="1:14" s="52" customFormat="1" ht="82.5" customHeight="1" x14ac:dyDescent="0.25">
      <c r="A82" s="134"/>
      <c r="B82" s="137"/>
      <c r="C82" s="131"/>
      <c r="D82" s="122"/>
      <c r="E82" s="128"/>
      <c r="F82" s="128"/>
      <c r="G82" s="122"/>
      <c r="H82" s="36" t="s">
        <v>106</v>
      </c>
      <c r="I82" s="47" t="s">
        <v>77</v>
      </c>
      <c r="J82" s="47" t="s">
        <v>77</v>
      </c>
      <c r="K82" s="48">
        <v>0</v>
      </c>
      <c r="L82" s="48">
        <v>0</v>
      </c>
      <c r="M82" s="49">
        <v>0</v>
      </c>
      <c r="N82" s="61"/>
    </row>
    <row r="83" spans="1:14" ht="101.25" customHeight="1" x14ac:dyDescent="0.25">
      <c r="A83" s="135"/>
      <c r="B83" s="71"/>
      <c r="C83" s="132"/>
      <c r="D83" s="123"/>
      <c r="E83" s="129"/>
      <c r="F83" s="129"/>
      <c r="G83" s="123"/>
      <c r="H83" s="53" t="s">
        <v>105</v>
      </c>
      <c r="I83" s="47" t="s">
        <v>77</v>
      </c>
      <c r="J83" s="47" t="s">
        <v>77</v>
      </c>
      <c r="K83" s="48">
        <v>0</v>
      </c>
      <c r="L83" s="48">
        <v>0</v>
      </c>
      <c r="M83" s="49">
        <v>0</v>
      </c>
      <c r="N83" s="61"/>
    </row>
    <row r="84" spans="1:14" ht="30.75" customHeight="1" x14ac:dyDescent="0.25">
      <c r="A84" s="199" t="s">
        <v>184</v>
      </c>
      <c r="B84" s="200"/>
      <c r="C84" s="201"/>
      <c r="D84" s="201"/>
      <c r="E84" s="201"/>
      <c r="F84" s="201"/>
      <c r="G84" s="197"/>
      <c r="H84" s="197"/>
      <c r="I84" s="197"/>
      <c r="J84" s="197"/>
      <c r="K84" s="197"/>
      <c r="L84" s="197"/>
      <c r="M84" s="197"/>
      <c r="N84" s="197"/>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193" t="s">
        <v>104</v>
      </c>
      <c r="B86" s="193"/>
      <c r="C86" s="193"/>
      <c r="D86" s="193"/>
      <c r="E86" s="193"/>
      <c r="F86" s="193"/>
      <c r="G86" s="193"/>
      <c r="H86" s="193"/>
      <c r="I86" s="193"/>
      <c r="J86" s="193"/>
      <c r="K86" s="193"/>
      <c r="L86" s="193"/>
      <c r="M86" s="193"/>
      <c r="N86" s="193"/>
    </row>
    <row r="87" spans="1:14" x14ac:dyDescent="0.25">
      <c r="A87" s="33"/>
      <c r="B87" s="33"/>
      <c r="C87" s="33"/>
      <c r="D87" s="33"/>
      <c r="E87" s="33"/>
      <c r="F87" s="33"/>
      <c r="G87" s="33"/>
      <c r="H87" s="33"/>
      <c r="I87" s="33"/>
      <c r="J87" s="33"/>
      <c r="K87" s="33"/>
      <c r="L87" s="33"/>
      <c r="M87" s="33"/>
      <c r="N87" s="33"/>
    </row>
    <row r="88" spans="1:14" ht="21.75" customHeight="1" x14ac:dyDescent="0.25">
      <c r="A88" s="193" t="s">
        <v>103</v>
      </c>
      <c r="B88" s="193"/>
      <c r="C88" s="193"/>
      <c r="D88" s="193"/>
      <c r="E88" s="193"/>
      <c r="F88" s="193"/>
      <c r="G88" s="193"/>
      <c r="H88" s="193"/>
      <c r="I88" s="193"/>
      <c r="J88" s="193"/>
      <c r="K88" s="193"/>
      <c r="L88" s="193"/>
      <c r="M88" s="193"/>
      <c r="N88" s="193"/>
    </row>
    <row r="89" spans="1:14" x14ac:dyDescent="0.25">
      <c r="A89" s="32"/>
      <c r="B89" s="32"/>
      <c r="C89" s="32"/>
      <c r="D89" s="32"/>
      <c r="E89" s="32"/>
      <c r="F89" s="32"/>
      <c r="G89" s="32"/>
      <c r="H89" s="32"/>
      <c r="I89" s="32"/>
      <c r="J89" s="32"/>
      <c r="K89" s="32"/>
      <c r="L89" s="32"/>
      <c r="M89" s="32"/>
      <c r="N89" s="32"/>
    </row>
    <row r="90" spans="1:14" ht="19.5" customHeight="1" x14ac:dyDescent="0.25">
      <c r="A90" s="193" t="s">
        <v>175</v>
      </c>
      <c r="B90" s="193"/>
      <c r="C90" s="193"/>
      <c r="D90" s="193"/>
      <c r="E90" s="193"/>
      <c r="F90" s="193"/>
      <c r="G90" s="193"/>
      <c r="H90" s="193"/>
      <c r="I90" s="193"/>
      <c r="J90" s="193"/>
      <c r="K90" s="193"/>
      <c r="L90" s="193"/>
      <c r="M90" s="193"/>
      <c r="N90" s="193"/>
    </row>
    <row r="91" spans="1:14" x14ac:dyDescent="0.25">
      <c r="A91" s="32"/>
      <c r="B91" s="32"/>
      <c r="C91" s="32"/>
      <c r="D91" s="32"/>
      <c r="E91" s="32"/>
      <c r="F91" s="32"/>
      <c r="G91" s="32"/>
      <c r="H91" s="32"/>
      <c r="I91" s="32"/>
      <c r="J91" s="32"/>
      <c r="K91" s="32"/>
      <c r="L91" s="32"/>
      <c r="M91" s="32"/>
      <c r="N91" s="32"/>
    </row>
    <row r="92" spans="1:14" ht="15.75" x14ac:dyDescent="0.25">
      <c r="A92" s="193" t="s">
        <v>102</v>
      </c>
      <c r="B92" s="193"/>
      <c r="C92" s="193"/>
      <c r="D92" s="193"/>
      <c r="E92" s="193"/>
      <c r="F92" s="193"/>
      <c r="G92" s="193"/>
      <c r="H92" s="193"/>
      <c r="I92" s="193"/>
      <c r="J92" s="193"/>
      <c r="K92" s="193"/>
      <c r="L92" s="193"/>
      <c r="M92" s="193"/>
      <c r="N92" s="193"/>
    </row>
    <row r="94" spans="1:14" ht="15.75" x14ac:dyDescent="0.25">
      <c r="A94" s="193" t="s">
        <v>176</v>
      </c>
      <c r="B94" s="193"/>
      <c r="C94" s="193"/>
      <c r="D94" s="193"/>
      <c r="E94" s="193"/>
      <c r="F94" s="193"/>
      <c r="G94" s="193"/>
      <c r="H94" s="193"/>
      <c r="I94" s="193"/>
      <c r="J94" s="193"/>
      <c r="K94" s="193"/>
      <c r="L94" s="193"/>
      <c r="M94" s="193"/>
      <c r="N94" s="193"/>
    </row>
    <row r="96" spans="1:14" ht="15.75" x14ac:dyDescent="0.25">
      <c r="A96" s="193" t="s">
        <v>101</v>
      </c>
      <c r="B96" s="193"/>
      <c r="C96" s="193"/>
      <c r="D96" s="193"/>
      <c r="E96" s="193"/>
      <c r="F96" s="193"/>
      <c r="G96" s="193"/>
      <c r="H96" s="193"/>
      <c r="I96" s="193"/>
      <c r="J96" s="193"/>
      <c r="K96" s="193"/>
      <c r="L96" s="193"/>
      <c r="M96" s="193"/>
      <c r="N96" s="193"/>
    </row>
    <row r="98" spans="1:14" ht="15.75" x14ac:dyDescent="0.25">
      <c r="A98" s="193" t="s">
        <v>100</v>
      </c>
      <c r="B98" s="193"/>
      <c r="C98" s="193"/>
      <c r="D98" s="193"/>
      <c r="E98" s="193"/>
      <c r="F98" s="193"/>
      <c r="G98" s="193"/>
      <c r="H98" s="193"/>
      <c r="I98" s="193"/>
      <c r="J98" s="193"/>
      <c r="K98" s="193"/>
      <c r="L98" s="193"/>
      <c r="M98" s="193"/>
      <c r="N98" s="193"/>
    </row>
    <row r="100" spans="1:14" ht="15.75" x14ac:dyDescent="0.25">
      <c r="A100" s="193" t="s">
        <v>99</v>
      </c>
      <c r="B100" s="193"/>
      <c r="C100" s="193"/>
      <c r="D100" s="193"/>
      <c r="E100" s="193"/>
      <c r="F100" s="193"/>
      <c r="G100" s="193"/>
      <c r="H100" s="193"/>
      <c r="I100" s="193"/>
      <c r="J100" s="193"/>
      <c r="K100" s="193"/>
      <c r="L100" s="193"/>
      <c r="M100" s="193"/>
      <c r="N100" s="193"/>
    </row>
    <row r="102" spans="1:14" ht="18.75" x14ac:dyDescent="0.3">
      <c r="A102" s="202" t="s">
        <v>98</v>
      </c>
      <c r="B102" s="202"/>
      <c r="C102" s="202"/>
      <c r="D102" s="202"/>
      <c r="E102" s="202"/>
      <c r="F102" s="202"/>
      <c r="G102" s="202"/>
      <c r="H102" s="202"/>
      <c r="I102" s="202"/>
      <c r="J102" s="202"/>
      <c r="K102" s="202"/>
      <c r="L102" s="202"/>
      <c r="M102" s="202"/>
      <c r="N102" s="202"/>
    </row>
    <row r="104" spans="1:14" ht="18.75" x14ac:dyDescent="0.3">
      <c r="A104" s="202" t="s">
        <v>97</v>
      </c>
      <c r="B104" s="202"/>
      <c r="C104" s="202"/>
      <c r="D104" s="202"/>
      <c r="E104" s="202"/>
      <c r="F104" s="202"/>
      <c r="G104" s="202"/>
      <c r="H104" s="202"/>
      <c r="I104" s="202"/>
      <c r="J104" s="202"/>
      <c r="K104" s="202"/>
      <c r="L104" s="202"/>
      <c r="M104" s="202"/>
      <c r="N104" s="202"/>
    </row>
    <row r="106" spans="1:14" ht="18.75" x14ac:dyDescent="0.3">
      <c r="A106" s="202" t="s">
        <v>96</v>
      </c>
      <c r="B106" s="202"/>
      <c r="C106" s="202"/>
      <c r="D106" s="202"/>
      <c r="E106" s="202"/>
      <c r="F106" s="202"/>
      <c r="G106" s="202"/>
      <c r="H106" s="202"/>
      <c r="I106" s="202"/>
      <c r="J106" s="202"/>
      <c r="K106" s="202"/>
      <c r="L106" s="202"/>
      <c r="M106" s="202"/>
      <c r="N106" s="202"/>
    </row>
    <row r="108" spans="1:14" ht="18.75" x14ac:dyDescent="0.3">
      <c r="A108" s="202" t="s">
        <v>177</v>
      </c>
      <c r="B108" s="202"/>
      <c r="C108" s="202"/>
      <c r="D108" s="202"/>
      <c r="E108" s="202"/>
      <c r="F108" s="202"/>
      <c r="G108" s="202"/>
      <c r="H108" s="202"/>
      <c r="I108" s="202"/>
      <c r="J108" s="202"/>
      <c r="K108" s="202"/>
      <c r="L108" s="202"/>
      <c r="M108" s="202"/>
      <c r="N108" s="202"/>
    </row>
    <row r="110" spans="1:14" ht="18.75" x14ac:dyDescent="0.3">
      <c r="A110" s="202" t="s">
        <v>95</v>
      </c>
      <c r="B110" s="202"/>
      <c r="C110" s="202"/>
      <c r="D110" s="202"/>
      <c r="E110" s="202"/>
      <c r="F110" s="202"/>
      <c r="G110" s="202"/>
      <c r="H110" s="202"/>
      <c r="I110" s="202"/>
      <c r="J110" s="202"/>
      <c r="K110" s="202"/>
      <c r="L110" s="202"/>
      <c r="M110" s="202"/>
      <c r="N110" s="202"/>
    </row>
    <row r="112" spans="1:14" ht="18.75" x14ac:dyDescent="0.3">
      <c r="A112" s="202" t="s">
        <v>94</v>
      </c>
      <c r="B112" s="202"/>
      <c r="C112" s="202"/>
      <c r="D112" s="202"/>
      <c r="E112" s="202"/>
      <c r="F112" s="202"/>
      <c r="G112" s="202"/>
      <c r="H112" s="202"/>
      <c r="I112" s="202"/>
      <c r="J112" s="202"/>
      <c r="K112" s="202"/>
      <c r="L112" s="202"/>
      <c r="M112" s="202"/>
      <c r="N112" s="202"/>
    </row>
    <row r="114" spans="1:14" ht="18.75" x14ac:dyDescent="0.3">
      <c r="A114" s="202" t="s">
        <v>178</v>
      </c>
      <c r="B114" s="202"/>
      <c r="C114" s="202"/>
      <c r="D114" s="202"/>
      <c r="E114" s="202"/>
      <c r="F114" s="202"/>
      <c r="G114" s="202"/>
      <c r="H114" s="202"/>
      <c r="I114" s="202"/>
      <c r="J114" s="202"/>
      <c r="K114" s="202"/>
      <c r="L114" s="202"/>
      <c r="M114" s="202"/>
      <c r="N114" s="202"/>
    </row>
  </sheetData>
  <mergeCells count="190">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N1"/>
    <mergeCell ref="A2:N2"/>
    <mergeCell ref="A3:A5"/>
    <mergeCell ref="B3:B5"/>
    <mergeCell ref="C3:C5"/>
    <mergeCell ref="D3:E4"/>
    <mergeCell ref="F3:F5"/>
    <mergeCell ref="G3:G5"/>
    <mergeCell ref="H3:H5"/>
    <mergeCell ref="I3:M3"/>
    <mergeCell ref="I4:J4"/>
    <mergeCell ref="K4:L4"/>
    <mergeCell ref="M4:M5"/>
    <mergeCell ref="N3:N5"/>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Евгений</cp:lastModifiedBy>
  <cp:lastPrinted>2017-05-15T13:55:08Z</cp:lastPrinted>
  <dcterms:created xsi:type="dcterms:W3CDTF">2014-02-03T06:13:50Z</dcterms:created>
  <dcterms:modified xsi:type="dcterms:W3CDTF">2018-07-11T11:57:14Z</dcterms:modified>
</cp:coreProperties>
</file>