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ЕВГЕНИЙ\НОВАЯ РАБОТА\Дела в электронном виде\1. Публичная отчётность\2018 год\11. Ноябрь 2018\596 Указ!\"/>
    </mc:Choice>
  </mc:AlternateContent>
  <bookViews>
    <workbookView xWindow="-1635" yWindow="345" windowWidth="13155" windowHeight="11220"/>
  </bookViews>
  <sheets>
    <sheet name="Показатели" sheetId="6" r:id="rId1"/>
    <sheet name="Мероприятия" sheetId="9" r:id="rId2"/>
  </sheets>
  <definedNames>
    <definedName name="_xlnm.Print_Area" localSheetId="1">Мероприятия!$A$1:$N$12</definedName>
  </definedNames>
  <calcPr calcId="152511"/>
</workbook>
</file>

<file path=xl/calcChain.xml><?xml version="1.0" encoding="utf-8"?>
<calcChain xmlns="http://schemas.openxmlformats.org/spreadsheetml/2006/main">
  <c r="K67" i="9" l="1"/>
  <c r="M36" i="9" l="1"/>
  <c r="L63" i="9" l="1"/>
  <c r="L50" i="9" l="1"/>
  <c r="L46" i="9"/>
  <c r="K46" i="9"/>
  <c r="M44" i="9"/>
  <c r="M43" i="9"/>
  <c r="M39" i="9"/>
  <c r="L38" i="9"/>
  <c r="M35" i="9"/>
  <c r="L34" i="9"/>
  <c r="M31" i="9"/>
  <c r="L30" i="9"/>
  <c r="M64" i="9" l="1"/>
  <c r="M42" i="9" l="1"/>
  <c r="J36" i="6" l="1"/>
  <c r="J28" i="6" l="1"/>
  <c r="K72" i="9" l="1"/>
  <c r="M81" i="9"/>
  <c r="M51" i="9" l="1"/>
  <c r="M47" i="9"/>
  <c r="K38" i="9"/>
  <c r="M38" i="9" s="1"/>
  <c r="L67" i="9" l="1"/>
  <c r="K63" i="9"/>
  <c r="L72" i="9" l="1"/>
  <c r="M67" i="9" l="1"/>
  <c r="M68" i="9"/>
  <c r="M73" i="9" l="1"/>
  <c r="M72" i="9"/>
  <c r="M63" i="9"/>
  <c r="K34" i="9" l="1"/>
  <c r="M34" i="9" s="1"/>
  <c r="K30" i="9"/>
  <c r="M30" i="9" s="1"/>
  <c r="J20" i="6"/>
  <c r="J18" i="6"/>
  <c r="J19" i="6"/>
  <c r="J17" i="6"/>
  <c r="L7" i="9" l="1"/>
  <c r="M46" i="9"/>
  <c r="K50" i="9"/>
  <c r="M50" i="9" s="1"/>
  <c r="K7" i="9" l="1"/>
  <c r="M7" i="9" s="1"/>
</calcChain>
</file>

<file path=xl/sharedStrings.xml><?xml version="1.0" encoding="utf-8"?>
<sst xmlns="http://schemas.openxmlformats.org/spreadsheetml/2006/main" count="476" uniqueCount="210">
  <si>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</si>
  <si>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</si>
  <si>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Примечание</t>
  </si>
  <si>
    <t>фактическое</t>
  </si>
  <si>
    <t>отклонение</t>
  </si>
  <si>
    <t>№ п/п</t>
  </si>
  <si>
    <t>1. Прирост высокопроизводительных рабочих мест, в % к предыдущему году</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</si>
  <si>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</si>
  <si>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</si>
  <si>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</si>
  <si>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</si>
  <si>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</si>
  <si>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</si>
  <si>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</si>
  <si>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</si>
  <si>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</si>
  <si>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</si>
  <si>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</si>
  <si>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</si>
  <si>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</si>
  <si>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</si>
  <si>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</si>
  <si>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</si>
  <si>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</si>
  <si>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</si>
  <si>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</si>
  <si>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</si>
  <si>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</si>
  <si>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</si>
  <si>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</si>
  <si>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</si>
  <si>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</si>
  <si>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</si>
  <si>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</si>
  <si>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</si>
  <si>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</si>
  <si>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</si>
  <si>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</si>
  <si>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</si>
  <si>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</si>
  <si>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</si>
  <si>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</si>
  <si>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</si>
  <si>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</si>
  <si>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</si>
  <si>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</si>
  <si>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</si>
  <si>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2.3.</t>
  </si>
  <si>
    <t>2.4.</t>
  </si>
  <si>
    <t>2.5.</t>
  </si>
  <si>
    <t>2.6.</t>
  </si>
  <si>
    <t>3.3.</t>
  </si>
  <si>
    <t>3.4.</t>
  </si>
  <si>
    <t>3.5.</t>
  </si>
  <si>
    <t>3.6.</t>
  </si>
  <si>
    <t>4.2.</t>
  </si>
  <si>
    <t>4.3.</t>
  </si>
  <si>
    <t>4.4.</t>
  </si>
  <si>
    <t>4.5.</t>
  </si>
  <si>
    <t>4.6.</t>
  </si>
  <si>
    <t>1.</t>
  </si>
  <si>
    <t>2.</t>
  </si>
  <si>
    <t>3.</t>
  </si>
  <si>
    <t>4.</t>
  </si>
  <si>
    <t>5.</t>
  </si>
  <si>
    <t>Форма 1</t>
  </si>
  <si>
    <t>8,5 тыс.</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</si>
  <si>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</si>
  <si>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Изучение потребности в кадрах по инвестиционным проектам, реализуемым на территориии Ульяновской области</t>
  </si>
  <si>
    <t xml:space="preserve">Формирование балланса выпускников учебных заведений Ульяновской области </t>
  </si>
  <si>
    <t>68,7 тыс. рабочих мест до 2020 года</t>
  </si>
  <si>
    <t>6,2 тыс.</t>
  </si>
  <si>
    <t>104,8% (102,7% к предыдущему году)</t>
  </si>
  <si>
    <t>106,4%* (или  101,6% к предыдущему году)</t>
  </si>
  <si>
    <t xml:space="preserve"> - 24,9 тыс.</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</si>
  <si>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</si>
  <si>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6,8 тыс.</t>
  </si>
  <si>
    <t>-</t>
  </si>
  <si>
    <t>107%** (или 29,4% в ВРП )</t>
  </si>
  <si>
    <t>109% (102,5% к предыдущему году)</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</si>
  <si>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</si>
  <si>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</si>
  <si>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</si>
  <si>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106,2 (32% доля в ВРП)</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</si>
  <si>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</si>
  <si>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</si>
  <si>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</si>
  <si>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121,1 (33,5% в ВРП)</t>
  </si>
  <si>
    <t>115,7** (31,8% в ВРП)</t>
  </si>
  <si>
    <t>111,3** (или 30,6% в ВРП)</t>
  </si>
  <si>
    <t>109,5 (30% в ВРП)</t>
  </si>
  <si>
    <t xml:space="preserve">11,1 тыс.;  7,7%  </t>
  </si>
  <si>
    <t xml:space="preserve"> 4,9 тыс.</t>
  </si>
  <si>
    <t xml:space="preserve"> -18,7 тыс. ;       -12%</t>
  </si>
  <si>
    <r>
      <t xml:space="preserve">20 </t>
    </r>
    <r>
      <rPr>
        <sz val="12"/>
        <color indexed="8"/>
        <rFont val="Times New Roman"/>
        <family val="1"/>
        <charset val="204"/>
      </rPr>
      <t xml:space="preserve">- </t>
    </r>
    <r>
      <rPr>
        <i/>
        <sz val="12"/>
        <color indexed="8"/>
        <rFont val="Times New Roman"/>
        <family val="1"/>
        <charset val="204"/>
      </rPr>
      <t xml:space="preserve">Указывается процент исполнения объема финансирования мероприятий по состоянию на первое число месяца, следующего за отчетным периодом (по формуле </t>
    </r>
    <r>
      <rPr>
        <b/>
        <i/>
        <sz val="12"/>
        <color indexed="8"/>
        <rFont val="Times New Roman"/>
        <family val="1"/>
        <charset val="204"/>
      </rPr>
      <t>(столбец 12 / столбец 11)* 100%</t>
    </r>
    <r>
      <rPr>
        <i/>
        <sz val="12"/>
        <color indexed="8"/>
        <rFont val="Times New Roman"/>
        <family val="1"/>
        <charset val="204"/>
      </rPr>
      <t xml:space="preserve">). </t>
    </r>
  </si>
  <si>
    <r>
      <t xml:space="preserve">19 </t>
    </r>
    <r>
      <rPr>
        <sz val="12"/>
        <color indexed="8"/>
        <rFont val="Times New Roman"/>
        <family val="1"/>
        <charset val="204"/>
      </rPr>
      <t xml:space="preserve">- </t>
    </r>
    <r>
      <rPr>
        <i/>
        <sz val="12"/>
        <color indexed="8"/>
        <rFont val="Times New Roman"/>
        <family val="1"/>
        <charset val="204"/>
      </rPr>
      <t xml:space="preserve">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r>
  </si>
  <si>
    <r>
      <t xml:space="preserve">17 </t>
    </r>
    <r>
      <rPr>
        <sz val="12"/>
        <color indexed="8"/>
        <rFont val="Times New Roman"/>
        <family val="1"/>
        <charset val="204"/>
      </rPr>
      <t xml:space="preserve">- </t>
    </r>
    <r>
      <rPr>
        <b/>
        <i/>
        <sz val="12"/>
        <color indexed="8"/>
        <rFont val="Times New Roman"/>
        <family val="1"/>
        <charset val="204"/>
      </rPr>
      <t xml:space="preserve">Пр </t>
    </r>
    <r>
      <rPr>
        <sz val="12"/>
        <color indexed="8"/>
        <rFont val="Times New Roman"/>
        <family val="1"/>
        <charset val="204"/>
      </rPr>
      <t>-</t>
    </r>
    <r>
      <rPr>
        <i/>
        <sz val="12"/>
        <color indexed="8"/>
        <rFont val="Times New Roman"/>
        <family val="1"/>
        <charset val="204"/>
      </rPr>
      <t xml:space="preserve"> код подраздела классификации расходов бюджетов. </t>
    </r>
    <r>
      <rPr>
        <b/>
        <i/>
        <sz val="12"/>
        <color indexed="8"/>
        <rFont val="Times New Roman"/>
        <family val="1"/>
        <charset val="204"/>
      </rPr>
      <t>Пр</t>
    </r>
    <r>
      <rPr>
        <i/>
        <sz val="12"/>
        <color indexed="8"/>
        <rFont val="Times New Roman"/>
        <family val="1"/>
        <charset val="204"/>
      </rPr>
      <t xml:space="preserve">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</si>
  <si>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16 </t>
    </r>
    <r>
      <rPr>
        <sz val="12"/>
        <color indexed="8"/>
        <rFont val="Times New Roman"/>
        <family val="1"/>
        <charset val="204"/>
      </rPr>
      <t>-</t>
    </r>
    <r>
      <rPr>
        <b/>
        <sz val="12"/>
        <color indexed="8"/>
        <rFont val="Times New Roman"/>
        <family val="1"/>
        <charset val="204"/>
      </rPr>
      <t xml:space="preserve"> </t>
    </r>
    <r>
      <rPr>
        <b/>
        <i/>
        <sz val="12"/>
        <color indexed="8"/>
        <rFont val="Times New Roman"/>
        <family val="1"/>
        <charset val="204"/>
      </rPr>
      <t xml:space="preserve">Рз </t>
    </r>
    <r>
      <rPr>
        <i/>
        <sz val="12"/>
        <color indexed="8"/>
        <rFont val="Times New Roman"/>
        <family val="1"/>
        <charset val="204"/>
      </rPr>
      <t xml:space="preserve">- код раздела классификации расходов бюджетов. </t>
    </r>
    <r>
      <rPr>
        <b/>
        <i/>
        <sz val="12"/>
        <color indexed="8"/>
        <rFont val="Times New Roman"/>
        <family val="1"/>
        <charset val="204"/>
      </rPr>
      <t>Рз</t>
    </r>
    <r>
      <rPr>
        <i/>
        <sz val="12"/>
        <color indexed="8"/>
        <rFont val="Times New Roman"/>
        <family val="1"/>
        <charset val="204"/>
      </rPr>
      <t xml:space="preserve">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r>
  </si>
  <si>
    <r>
      <t xml:space="preserve">15 </t>
    </r>
    <r>
      <rPr>
        <sz val="12"/>
        <color indexed="8"/>
        <rFont val="Times New Roman"/>
        <family val="1"/>
        <charset val="204"/>
      </rPr>
      <t xml:space="preserve">- </t>
    </r>
    <r>
      <rPr>
        <i/>
        <sz val="12"/>
        <color indexed="8"/>
        <rFont val="Times New Roman"/>
        <family val="1"/>
        <charset val="204"/>
      </rPr>
      <t xml:space="preserve">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</si>
  <si>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14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</si>
  <si>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13 </t>
    </r>
    <r>
      <rPr>
        <sz val="12"/>
        <color indexed="8"/>
        <rFont val="Times New Roman"/>
        <family val="1"/>
        <charset val="204"/>
      </rPr>
      <t xml:space="preserve">- </t>
    </r>
    <r>
      <rPr>
        <i/>
        <sz val="12"/>
        <color indexed="8"/>
        <rFont val="Times New Roman"/>
        <family val="1"/>
        <charset val="204"/>
      </rPr>
      <t xml:space="preserve">По строке указываются плановые и фактические объемы финансирования с детализацией по </t>
    </r>
    <r>
      <rPr>
        <b/>
        <i/>
        <sz val="12"/>
        <color indexed="8"/>
        <rFont val="Times New Roman"/>
        <family val="1"/>
        <charset val="204"/>
      </rPr>
      <t>разделу</t>
    </r>
    <r>
      <rPr>
        <i/>
        <sz val="12"/>
        <color indexed="8"/>
        <rFont val="Times New Roman"/>
        <family val="1"/>
        <charset val="204"/>
      </rPr>
      <t xml:space="preserve"> / </t>
    </r>
    <r>
      <rPr>
        <b/>
        <i/>
        <sz val="12"/>
        <color indexed="8"/>
        <rFont val="Times New Roman"/>
        <family val="1"/>
        <charset val="204"/>
      </rPr>
      <t>подразделу</t>
    </r>
    <r>
      <rPr>
        <i/>
        <sz val="12"/>
        <color indexed="8"/>
        <rFont val="Times New Roman"/>
        <family val="1"/>
        <charset val="204"/>
      </rPr>
      <t xml:space="preserve">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r>
  </si>
  <si>
    <r>
      <rPr>
        <b/>
        <sz val="14"/>
        <color indexed="8"/>
        <rFont val="Times New Roman"/>
        <family val="1"/>
        <charset val="204"/>
      </rPr>
      <t xml:space="preserve">12 </t>
    </r>
    <r>
      <rPr>
        <sz val="12"/>
        <color indexed="8"/>
        <rFont val="Times New Roman"/>
        <family val="1"/>
        <charset val="204"/>
      </rPr>
      <t xml:space="preserve">- </t>
    </r>
    <r>
      <rPr>
        <i/>
        <sz val="12"/>
        <color indexed="8"/>
        <rFont val="Times New Roman"/>
        <family val="1"/>
        <charset val="204"/>
      </rPr>
      <t xml:space="preserve">Отчетная дата - </t>
    </r>
    <r>
      <rPr>
        <b/>
        <i/>
        <sz val="12"/>
        <color indexed="8"/>
        <rFont val="Times New Roman"/>
        <family val="1"/>
        <charset val="204"/>
      </rPr>
      <t>Ⅰ</t>
    </r>
    <r>
      <rPr>
        <i/>
        <sz val="12"/>
        <color indexed="8"/>
        <rFont val="Times New Roman"/>
        <family val="1"/>
        <charset val="204"/>
      </rPr>
      <t>,</t>
    </r>
    <r>
      <rPr>
        <b/>
        <i/>
        <sz val="12"/>
        <color indexed="8"/>
        <rFont val="Times New Roman"/>
        <family val="1"/>
        <charset val="204"/>
      </rPr>
      <t xml:space="preserve"> Ⅱ</t>
    </r>
    <r>
      <rPr>
        <i/>
        <sz val="12"/>
        <color indexed="8"/>
        <rFont val="Times New Roman"/>
        <family val="1"/>
        <charset val="204"/>
      </rPr>
      <t xml:space="preserve">, </t>
    </r>
    <r>
      <rPr>
        <b/>
        <i/>
        <sz val="12"/>
        <color indexed="8"/>
        <rFont val="Times New Roman"/>
        <family val="1"/>
        <charset val="204"/>
      </rPr>
      <t>Ⅲ</t>
    </r>
    <r>
      <rPr>
        <i/>
        <sz val="12"/>
        <color indexed="8"/>
        <rFont val="Times New Roman"/>
        <family val="1"/>
        <charset val="204"/>
      </rPr>
      <t xml:space="preserve">, </t>
    </r>
    <r>
      <rPr>
        <b/>
        <i/>
        <sz val="12"/>
        <color indexed="8"/>
        <rFont val="Times New Roman"/>
        <family val="1"/>
        <charset val="204"/>
      </rPr>
      <t>Ⅳ</t>
    </r>
    <r>
      <rPr>
        <i/>
        <sz val="12"/>
        <color indexed="8"/>
        <rFont val="Times New Roman"/>
        <family val="1"/>
        <charset val="204"/>
      </rPr>
      <t xml:space="preserve"> кварталы отчетного года. В связи с тем, что объем финансирования мероприятий указывается нарастающим итогом с начала года, данные за </t>
    </r>
    <r>
      <rPr>
        <b/>
        <i/>
        <sz val="12"/>
        <color indexed="8"/>
        <rFont val="Times New Roman"/>
        <family val="1"/>
        <charset val="204"/>
      </rPr>
      <t>Ⅳ</t>
    </r>
    <r>
      <rPr>
        <i/>
        <sz val="12"/>
        <color indexed="8"/>
        <rFont val="Times New Roman"/>
        <family val="1"/>
        <charset val="204"/>
      </rPr>
      <t xml:space="preserve"> квартал идентичны данным за отчетный год. </t>
    </r>
  </si>
  <si>
    <r>
      <rPr>
        <b/>
        <sz val="14"/>
        <color indexed="8"/>
        <rFont val="Times New Roman"/>
        <family val="1"/>
        <charset val="204"/>
      </rPr>
      <t xml:space="preserve">10 </t>
    </r>
    <r>
      <rPr>
        <sz val="12"/>
        <color indexed="8"/>
        <rFont val="Times New Roman"/>
        <family val="1"/>
        <charset val="204"/>
      </rPr>
      <t xml:space="preserve">- </t>
    </r>
    <r>
      <rPr>
        <i/>
        <sz val="12"/>
        <color indexed="8"/>
        <rFont val="Times New Roman"/>
        <family val="1"/>
        <charset val="204"/>
      </rPr>
      <t xml:space="preserve">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r>
  </si>
  <si>
    <r>
      <rPr>
        <b/>
        <sz val="14"/>
        <color indexed="8"/>
        <rFont val="Times New Roman"/>
        <family val="1"/>
        <charset val="204"/>
      </rPr>
      <t xml:space="preserve">8 </t>
    </r>
    <r>
      <rPr>
        <sz val="12"/>
        <color indexed="8"/>
        <rFont val="Times New Roman"/>
        <family val="1"/>
        <charset val="204"/>
      </rPr>
      <t xml:space="preserve">- </t>
    </r>
    <r>
      <rPr>
        <i/>
        <sz val="12"/>
        <color indexed="8"/>
        <rFont val="Times New Roman"/>
        <family val="1"/>
        <charset val="204"/>
      </rPr>
      <t xml:space="preserve">Ожидаемый результат исполнения мероприятия должен включать количественные и (или) качественные характеристики. </t>
    </r>
  </si>
  <si>
    <r>
      <rPr>
        <b/>
        <sz val="14"/>
        <color indexed="8"/>
        <rFont val="Times New Roman"/>
        <family val="1"/>
        <charset val="204"/>
      </rPr>
      <t xml:space="preserve">7 </t>
    </r>
    <r>
      <rPr>
        <sz val="12"/>
        <color indexed="8"/>
        <rFont val="Times New Roman"/>
        <family val="1"/>
        <charset val="204"/>
      </rPr>
      <t xml:space="preserve">- </t>
    </r>
    <r>
      <rPr>
        <i/>
        <sz val="12"/>
        <color indexed="8"/>
        <rFont val="Times New Roman"/>
        <family val="1"/>
        <charset val="204"/>
      </rPr>
      <t>Указываются реквизиты правового акта, в котором предусмотрено мероприятие.</t>
    </r>
    <r>
      <rPr>
        <sz val="12"/>
        <color indexed="8"/>
        <rFont val="Times New Roman"/>
        <family val="1"/>
        <charset val="204"/>
      </rPr>
      <t xml:space="preserve"> </t>
    </r>
  </si>
  <si>
    <t>Внебюджетное финансирование (15)</t>
  </si>
  <si>
    <t>в т.ч. целевые МБТ из ФБ (14)</t>
  </si>
  <si>
    <t>КБ субъекта РФ, включая ТГВФ (13)</t>
  </si>
  <si>
    <t>Итого                             по мероприятию</t>
  </si>
  <si>
    <t>Итого                                  по Указу</t>
  </si>
  <si>
    <t>факт (19)</t>
  </si>
  <si>
    <t>план (18)</t>
  </si>
  <si>
    <t>Пр (17)</t>
  </si>
  <si>
    <t>Рз (16)</t>
  </si>
  <si>
    <t>факт (10)</t>
  </si>
  <si>
    <t>план (9)</t>
  </si>
  <si>
    <t>Объем финансирования</t>
  </si>
  <si>
    <t>Код бюджетной классификации Российской Федерации</t>
  </si>
  <si>
    <t>Примечание (21)</t>
  </si>
  <si>
    <t xml:space="preserve">Финансирование, тыс. руб. </t>
  </si>
  <si>
    <t>Источник финансирования</t>
  </si>
  <si>
    <t>Отчетная дата (период) значения показателя (квартал) (12)</t>
  </si>
  <si>
    <t>Государственная программа Российской Федерации (11)</t>
  </si>
  <si>
    <t>Дата исполнения мероприятия</t>
  </si>
  <si>
    <t>Ожидаемый результат исполнения мероприятия (8)</t>
  </si>
  <si>
    <t xml:space="preserve">Реквизиты документов, содержащих мероприятие (7) </t>
  </si>
  <si>
    <t>Ульяновская область</t>
  </si>
  <si>
    <t>1.0.</t>
  </si>
  <si>
    <t>I. Отчетная информация о достижении показателей, содержащихся в указах Президента Российской Федерации</t>
  </si>
  <si>
    <t xml:space="preserve">Методика расчета показателя прироста высокопроизводительных рабочих мест в процентах к предыдущему году, утверждённая Росстатом от 14.11.2013 № 449 </t>
  </si>
  <si>
    <t xml:space="preserve">  -25,6 тыс.; -18,7%</t>
  </si>
  <si>
    <t xml:space="preserve"> - 32,4 тыс</t>
  </si>
  <si>
    <t xml:space="preserve">Указ Президента Российской Федерации от 07 мая 2012 года № 596  "О долгосрочной государственной экономической политике" </t>
  </si>
  <si>
    <t xml:space="preserve"> 2. Отношение объема инвестиций в основной капитал к валовому региональному продукту</t>
  </si>
  <si>
    <t xml:space="preserve">Реализация мероприятий подпрограммы  «Формирование и развитие инфраструктуры зон развития Ульяновской области» на 2014-2020 годы </t>
  </si>
  <si>
    <t>Государственная программа Ульяновской области "Формирование благоприятного инвестиционного климата в Ульяновской области" на  2014 - 2020 годы, утверждённая постановлением Правительства Ульяновской области от 11.09.2013 № 37/417-П</t>
  </si>
  <si>
    <t>Непрограммные расходы</t>
  </si>
  <si>
    <t xml:space="preserve">Реализация мероприятий подпрограммы  «Развитие инновационной и инвестиционной деятельности в Ульяновской области» на 2014-2020 годы </t>
  </si>
  <si>
    <t xml:space="preserve">Реализация мероприятий подпрограммы  «Ульяновск - авиационная столица» на 2014-2020 годы </t>
  </si>
  <si>
    <t xml:space="preserve">Реализация мероприятий подпрограммы  «Развитие малого и среднего предпринимательства в Ульяновской области» на 2014-2020 годы </t>
  </si>
  <si>
    <t xml:space="preserve">Реализация мероприятий подпрограммы  «Реструктуризация и стимулирование развития промышленности в Ульяновской области» на 2014-2020 годы </t>
  </si>
  <si>
    <t xml:space="preserve">Реализация мероприятий подпрограммы  «Обеспечение реализации государственной программы Ульяновской области «Формирование благоприятного инвестиционного климата в Ульяновской области» на 2014 - 2020 годы» на 2014-2020 годы </t>
  </si>
  <si>
    <t>Разработка проекта нормативно-правовой базы Ульяновской области, регулирующей формирования территорий приоритетного развития регионального значения</t>
  </si>
  <si>
    <t>Плановые мероприятия работы ведомства</t>
  </si>
  <si>
    <t>Принятие нормативного акта Ульяновской области, регулирующего создание зон развития промышленности на территориях муниципальных образований региона</t>
  </si>
  <si>
    <t xml:space="preserve"> -</t>
  </si>
  <si>
    <t>Разработан проект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Документ прошёл предварительное согласование. В связи с дефицитом регионального бюджета средства на реализацию положений проекта вышеуказанного Постановления в размере 10 млн. руб. предусмотрены на 2020 год. Дальнейшее согласование документа возможно с момента утверждения регионального бюджета на 2018-2020 годы не ранее сентября текущего года.</t>
  </si>
  <si>
    <t xml:space="preserve">Проведение работ по привлечению инвесторов муниципалитетами области </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</si>
  <si>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</si>
  <si>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Повышение инвестиционной привлекательности муниципальных образований Ульяновской области, сохранение динамики инвестиционной активности не ниже уровня предыдущего года.</t>
  </si>
  <si>
    <t xml:space="preserve">3. Доля продукции высокотехнологичных и наукоемких отраслей в валовом региональном продукте относительно уровня 2011 года </t>
  </si>
  <si>
    <t>2..</t>
  </si>
  <si>
    <t xml:space="preserve">Предоставление субсидий автономной некоммерческой организации "Центр кластерного развития Ульяновской области" на обеспечение ее деятельности
</t>
  </si>
  <si>
    <t>6.</t>
  </si>
  <si>
    <t>7.</t>
  </si>
  <si>
    <t>8.</t>
  </si>
  <si>
    <t>Постановление Правительства РФ от
15.04.2014 N 316
(ред. от 29.12.2016)
"Об утверждении государственной программы Российской Федерации "Экономическое развитие и инновационная экономика"</t>
  </si>
  <si>
    <t>4. Индекс производительности труда относительно уровня 2011 года.</t>
  </si>
  <si>
    <t>116,1% 111,1 ( 106,7 к предыдущему году)</t>
  </si>
  <si>
    <t>Предоставление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t>
  </si>
  <si>
    <t>областной бюджет Ульяновской области</t>
  </si>
  <si>
    <t>Закон №130-ЗО от 27.09.2016. , Закон от 29 декабря 2014 года №288-ЗО "О промышленной политике в Ульяновской области</t>
  </si>
  <si>
    <t xml:space="preserve">Законом  №130-ЗО от 27.09.2016  установлена сроком до 4 лет налоговая ставка налога на прибыль в размере 13,5 % организациям – резидентам индустриальных (промышленных) парков, а также освобождены от налога на имущество сроком до 4 лет управляющие компании индустриальных (промышленных) парков, что обеспечит создание благоприятных условий развития промышленной деятельности на территории региональных индустриальных (промышленных) парков.  На сегодня число резидентов, осуществляющих деятельность на территории индустриального парка «ДААЗ», составляет свыше 15 предприятий, общая численность которых   насчитывает более 5000 человек. </t>
  </si>
  <si>
    <t>Расходы не предусмотрены</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</si>
  <si>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</si>
  <si>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 xml:space="preserve">Возмещение части затрат за оплату услуг по предоставлению энергоресурсов организациям, в которых численность работников, относящихся к лицам с ограниченными возможностями здоровья, превышает 50 процентов общей численности работников организации </t>
  </si>
  <si>
    <t>105,9% (99,5% к предыдущему году)</t>
  </si>
  <si>
    <t>109% (103% к предыдущему году</t>
  </si>
  <si>
    <t>112,7% (103% к предыдущему году)</t>
  </si>
  <si>
    <t>2.0.</t>
  </si>
  <si>
    <t>3.0.</t>
  </si>
  <si>
    <t>4.0.</t>
  </si>
  <si>
    <t xml:space="preserve">Ⅱ. Отчетная информация по реализации мероприятий, направленных на достижение показателей, содержащихся в указах Президента Российской Федерации </t>
  </si>
  <si>
    <t xml:space="preserve">Предоставление субсидий автономной некоммерческой организации "Центр развития ядерно-инновационного кластера г. Димитровграда Ульяновской области" на обеспечение ее деятельности
</t>
  </si>
  <si>
    <t>Финансирование не предусмотрено.</t>
  </si>
  <si>
    <r>
      <rPr>
        <b/>
        <sz val="14"/>
        <color indexed="8"/>
        <rFont val="Times New Roman"/>
        <family val="1"/>
        <charset val="204"/>
      </rPr>
      <t xml:space="preserve">9 </t>
    </r>
    <r>
      <rPr>
        <sz val="12"/>
        <color indexed="8"/>
        <rFont val="Times New Roman"/>
        <family val="1"/>
        <charset val="204"/>
      </rPr>
      <t xml:space="preserve">- </t>
    </r>
    <r>
      <rPr>
        <i/>
        <sz val="12"/>
        <color indexed="8"/>
        <rFont val="Times New Roman"/>
        <family val="1"/>
        <charset val="204"/>
      </rPr>
      <t xml:space="preserve">Указывается запланированная дата исполнения мероприятия. </t>
    </r>
  </si>
  <si>
    <r>
      <rPr>
        <b/>
        <sz val="14"/>
        <color indexed="8"/>
        <rFont val="Times New Roman"/>
        <family val="1"/>
        <charset val="204"/>
      </rPr>
      <t xml:space="preserve">11 </t>
    </r>
    <r>
      <rPr>
        <sz val="12"/>
        <color indexed="8"/>
        <rFont val="Times New Roman"/>
        <family val="1"/>
        <charset val="204"/>
      </rPr>
      <t xml:space="preserve">- </t>
    </r>
    <r>
      <rPr>
        <i/>
        <sz val="12"/>
        <color indexed="8"/>
        <rFont val="Times New Roman"/>
        <family val="1"/>
        <charset val="204"/>
      </rPr>
      <t xml:space="preserve">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r>
  </si>
  <si>
    <r>
      <t xml:space="preserve">18 </t>
    </r>
    <r>
      <rPr>
        <sz val="12"/>
        <color indexed="8"/>
        <rFont val="Times New Roman"/>
        <family val="1"/>
        <charset val="204"/>
      </rPr>
      <t xml:space="preserve">- </t>
    </r>
    <r>
      <rPr>
        <i/>
        <sz val="12"/>
        <color indexed="8"/>
        <rFont val="Times New Roman"/>
        <family val="1"/>
        <charset val="204"/>
      </rPr>
      <t>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t>
    </r>
  </si>
  <si>
    <r>
      <t xml:space="preserve">21 </t>
    </r>
    <r>
      <rPr>
        <sz val="12"/>
        <color indexed="8"/>
        <rFont val="Times New Roman"/>
        <family val="1"/>
        <charset val="204"/>
      </rPr>
      <t xml:space="preserve">- </t>
    </r>
    <r>
      <rPr>
        <i/>
        <sz val="12"/>
        <color indexed="8"/>
        <rFont val="Times New Roman"/>
        <family val="1"/>
        <charset val="204"/>
      </rPr>
      <t>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r>
  </si>
  <si>
    <t xml:space="preserve">Министерство промышленности, строительства, жилищно-коммунального комплекса и транспорта Ульяновской области </t>
  </si>
  <si>
    <t>Единицы, проценты</t>
  </si>
  <si>
    <t>Процент исполнения (20)</t>
  </si>
  <si>
    <t>Программа создания и модернизации высокопроизводительных рабочих мест на территории Ульяновской области на период до 2020 года</t>
  </si>
  <si>
    <t>Региональный фонд развития промышленности (МКК фонд "ФРиФин МСП") Распоряжение Правительства Ульяновской области от 01.02.2016 №2/37-пр "О мерах по реализации основных положений Послания Президента РФ Федеральному Собранию РФ от 03 декабря 2015 года", постановление Правительства Ульяновской области №37/417-П от 11.09.2013г. "Об утверждении  государственной программы Ульяновской области "Формирование благоприятного инвестиционного климата в Ульяновской  области" на 2014-2020годы"</t>
  </si>
  <si>
    <r>
      <rPr>
        <b/>
        <sz val="14"/>
        <color indexed="8"/>
        <rFont val="Times New Roman"/>
        <family val="1"/>
        <charset val="204"/>
      </rPr>
      <t>6</t>
    </r>
    <r>
      <rPr>
        <b/>
        <sz val="12"/>
        <color indexed="8"/>
        <rFont val="Times New Roman"/>
        <family val="1"/>
        <charset val="204"/>
      </rPr>
      <t xml:space="preserve"> - </t>
    </r>
    <r>
      <rPr>
        <i/>
        <sz val="12"/>
        <color indexed="8"/>
        <rFont val="Times New Roman"/>
        <family val="1"/>
        <charset val="204"/>
      </rPr>
      <t xml:space="preserve">Указывается мероприятие, направленное на достижение показателя. </t>
    </r>
  </si>
  <si>
    <t>Финансирование осуществлено в рамках Соглашения от 16.10.2017 № 81. .В рамках реализации подпрограммы «Развитие инновационной и инвестиционной деятельности в Ульяновской области» на 2014-2020 годы государственной программы Ульяновской области «Формирование благоприятного инвестиционного климата в Ульяновской области» на 2014-2020 годы в 2017 годусокращено финансирование по мероприятию предоставление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её деятельности на сумму 1000,0 тыс. рублей. Указанные средства перераспределены на непрограммное мероприятие «Предоставление субсидий автономной некоммерческой организации содействия развитию системы мониторинга «Цивилизация» на обеспечение её деятельности».</t>
  </si>
  <si>
    <t>По предварительным данным Росстата</t>
  </si>
  <si>
    <t>По итогам 2017 года в службу занятости населения Ульяновской области обратилось 470 выпускников, из них трудоустроено – 307 человек. Доля трудоустроенных выпускников образовательных организаций в общей численности выпускников, обратившихся за содействием в поиске подходящей работы в 2017 году, составила 65,3 %, что на 11,1% выше аналогичного показателя предыдущего года (в 2016 году – 54,2 %).</t>
  </si>
  <si>
    <t>В 2017 году заключено либо пролонгировано 51 соглашение о сотрудничестве. Наибольшее число соглашений среди муниципальных образований было заключено в городе Димитровграде (11) и в городе Ульяновске (7). 
По данным соглашениям инвесторами в органы службы занятости населения в 2017 году была представлена потребность в 993 вакансиях. Заявленная потребность была обеспечена на 55 % (544 вакансии).</t>
  </si>
  <si>
    <t xml:space="preserve"> 105,6 % (29% в ВРП)***</t>
  </si>
  <si>
    <t>Рост выработки на одного работника организаций - участников авиационного кластера "Ульяновск-Авиа" в стоимостном выражении по отношению к предыдущему году - 0,51 %</t>
  </si>
  <si>
    <t xml:space="preserve">Рост выработки на одного работника организаций - участников ядерно-инновационного кластера в стоимостном выражении по отношению к предыдущему году - 7,0 %
</t>
  </si>
  <si>
    <t>Отклонения допустимы, финансирование осуществляется в соответствие с графикком</t>
  </si>
  <si>
    <t>Отклонения допустимы, финансирование осуществляется в соответствии с графикком</t>
  </si>
  <si>
    <t>17,0 тыс.; 15,3%</t>
  </si>
  <si>
    <t>10,1 тыс.</t>
  </si>
  <si>
    <t>По данным Росстата</t>
  </si>
  <si>
    <t>123,6%  (33,99% в ВРП)</t>
  </si>
  <si>
    <t>107,4% (101,4% к предыдущему году)</t>
  </si>
  <si>
    <t>113,5% (оценка)</t>
  </si>
  <si>
    <t>Расчёт произведён по методике Росстата на основании оценочных данных</t>
  </si>
  <si>
    <t>По состоянию на 01.06.2018 областной реестр включает 188 инвестиционных проектов. Группа реализованных проектов (1 группа) – включает в себя 118 инвестиционных проектов с общим объёмом инвестиций 109,3 млрд. рублей и 23319 новыми рабочими местами. Группа активной стадии реализации (2 группа) – проекты в стадии реализации – включает в себя 46 инвестиционных проектов с общим объёмом инвестиций 43600 млрд. рублей и 7561 новыми рабочими местами. Группа приостановленных проектов (3 группа) – включает в себя 24 инвестиционных проекта.  По состоянию на 01.06.2018 общий инвестиционный портфель составлял 174,2 млрд. рублей, общая численность рабочих мест, предполагаемая к созданию по всем проектам – 33269.</t>
  </si>
  <si>
    <t xml:space="preserve"> Финансирование осуществлено       в рамках Соглашения от 07.03.2018 №24</t>
  </si>
  <si>
    <t>Предоставление субсидий предприятиям Общероссийской общественной организации инвалидов «Всероссийское ордена Трудового Красного Знамени общество слепых» (ВОС),  Ульяновское региональное отделение Общероссийской общественной организации инвалидов «Всероссийское общество глухих», расположенных на территории Ульяновской области (такими социально-значимыми предприятиями являются  ООО «Ульяновское предприятие «Автоконтакт», ООО  «Димитровград ЖгутКомплект» и ООО «Ульяновское Социально-Реабилитационное предприятие»).                       Департаментом промышленности разработано Постановление Правительства Ульяновской области от 12.12.2017 № 632-П «Об утверждении Порядка предоставления субсидий из областного бюджета Ульяновской области организациям, численность работников которых, относящихся к лицам с ограниченными возможностями здоровья, превышает 50 % общей численности работников организаций, в целях возмещения затрат таких организаций, связанных с оплатой услуг теплоснабжения, электроснабжения, водоснабжения и водоотведения» .
В соответствии с порядком, на получение субсидий могут претендовать  2 предприятия: 
1. ООО «Ульяновское предприятие «Автоконтакт»;
2. ООО  «Димитровград ЖгутКомплект». 
В 2017 году на выуказанное мероприятие в региональном бюджете было запланировано 5 000 000 рублей. В связи с перераспределением бюджетных средств, финансирование мероприятия не осуществлено, выплаты планируется произвести в течение текущего года. Реализация данной программы в 2018 году не запланирована.</t>
  </si>
  <si>
    <t>26,7 (оценка)</t>
  </si>
  <si>
    <t>С начала 2018 года количество граждан, приступивших к профессиональному обучению и дополнительному профессиональному образованию составило 832 человек. План составляет - 597 человек.</t>
  </si>
  <si>
    <t xml:space="preserve">Реализация не менее 6-ти новых проектов, направленных на внедрение передовых технологий, создание новых продуктов, либо организацию импортозамещающих производств.В первом квартале 2018 г. Региональным фондом развития промышленности (далее РФРП) заключен договор займа с ООО «АТМ» по финансированию инвестиционного проекта «Развитие производства по выпуску «умных» металлических дверей», реализуемого в г. Ульяновск. В соответствии с графиком выборки денежные средства направлены на приобретение оборудования, на мероприятия по разработке нового продукта/технологии: закупку электронных комплектующих для изготовления прототипов дверей, обновленных моделей скрытых петель, разработку смарт-панелей, программного обеспечения для смарт-панелей, порошковых красок с улучшенными характеристикам, изготовление экспериментальных образцов смарт-панелей, сертификацию разработанных моделей дверей. Интеллектуальные разработки позволят снизить уровень локализации продукта. Общий бюджет проекта 68 млн. руб., в т.ч. средства РФРП – 30 млн. руб.
Кроме того, подписано соглашение о взаимодействии Федерального Фонда развития промышленности и регионального Фонда развития промышленности Ульяновской области в процессе совместного финансирования проектов по программам Федерального Фонда развития промышленности, предусмотренных Стандартами, в том числе и по программе «Комплектующие изделия». Данная программа предполагает совместное финансирование до 70% стоимости.  Во втором квартале 2018 г. Региональным фондом развития промышленности профинансированы проекты: в апреле заключен договор с ООО"РДР", реализующий проект "Развитие производства мучных и кондитерских изделий "Полинкины сладости" на территории районного поселка Чердаклы.планируется реконструкция здания, возведение дополнительного пристроя и эстакады для проведения погрузочно-разгрузочных работ, устройство коммуникаций.В рамках проекта запланировано создание дополнительных 29 рабочих мест и налоговых отчислений в бюджеты всех уровней на сумму 10,1 млн. руб. Общая стоимость проекта 30,2 млн руб., в т.ч. за счет средств РФРП - 20 млн. руб..Предоставлен займ ИП Неверову Д.Ю. на приобретение одностороннего автоматического станка для облицовывания и последующей обработки кромок плитных деталей с целью модернизации действующего производства мебели в сумме 5,4 млн руб. Планируется создание дополнительных 3-х рабочих мест и увеличение средней заработной платы.Общий бюджет проекта - 7,7 млн. руб., в т.ч. за счет средств РФРА - 5,4 млн.руб. Внесены изменеия в Порядок предоставдения Микрокредитной компанией фонд "Фонд развития и финансирования предпринимательства2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(далее-Порядок), добавлены новые цели финансирования- приобретение у российских или иностранных правообладателей прав на результаты интеллектуальной деятельности (лицензий и патентов), программного обеспечения, программно-аппаратных комплексов, новых производственных технологий на основе российского и/или импортного промышленного оборудования.По оперативным данным за 1-е полугодие 2018 года на предприятиях, реализующих профинансированные РФРП проекты, создано дополнительно 106 рабочих мест, поступления в бюджет и внебюджетные фонды налогов и сборов составили 56 млн. рублей. В июле ООО «Торсион-Д» предоставлен заем на сумму 12 млн. руб. с целью приобретения  оборудования.С помощью приобретенного оборудования расширится рынок сбыта производимой продукции, увеличится выручка от реализации и улучшатся финансовые показатели деятельности ООО «Торсион-Д». Проект входит в план импортозамещения, в процессе которого планируется освоить производство сложных пружин, которые будут использоваться в производстве автокомпонентов, мебельной промышленности и сельском хозяйстве.Проект предполагает создание 20 рабочих мест. Кроме того, предоставлены займы ООО РДР"Полинка" в размере 2,8 млн. рублей.В сентябре месяце рассмотрено и утверждено Экспертным советом финансирование ещё четырех проектов, выдача денежных средств по которым планируется в четвертом квартале 2018 г.:
1. Проект «Техническое перевооружение производства технологической оснастки, автомобильных компонентов и комплектующих к инвалидным коляскам» ООО «Ульяновский Приборо-Ремонтный завод. В рамках проекта планируется приобретение оборудования: высокоскоростной вертикально-фрезерный обрабатывающий центр и электроэрозионный прошивной станок с ЧПУ позволят развивать производство высокотехнологичной оснастки, пресс-форм и штампов, сушилка влагопоглощающая, сушилка горячевоздушная, загрузчики вакуумные позволят повысить качество подготовки пластиков. Общая стоимость проекта 7,2 млн. руб., в т.ч. за счет средств РФРП – 5,6 млн. руб. Запланировано создание трех высокотехнологичных рабочих мест с заработной платой 28 тыс. руб. и сохранение 228 рабочих мест, налоговые отчислений в бюджеты всех уровней на сумму 78,8 млн. руб.
2. Проект «Модернизация производства плетеной мебели из экоротанга в городе Димитровграде» ООО «АВП Ротанг». В рамках реализации представленного проекта планируется закупка нового оборудования: трубогибочный станок DW50CNCMTMR для изготовления каркаса мебели на производстве, экструзионная линия для изготовления трехцветного ротанга в комплектации с запасными частями. Планируемая мощность производства плетеной мебели составит 2533 изделий в год, что в 2,5 раза больше сложившегося уровня производства в 2017 г. Общая стоимость проекта 7,2 млн. руб., в т.ч. за счет средств РФРП – 5,7 млн. руб. Запланировано создание 10 высокотехнологичных рабочих мест с заработной платой 26 тыс. руб., налоговые отчислений в бюджеты всех уровней на сумму 40 млн. руб.
3. Проект «Организация серийного производства корпусных деталей, шестерен к двигателям внутреннего сгорания стандарта Евро5 из пластика методом литья под давлением» ООО «ЗаводСигнал». В рамках проекта планируется организация серийного выпуска инновационной продукции завода, собственной разработки, для чего приобретается оборудование: термопласт автомат, автоматический загрузчик, бункера-сушилка. Изделие будет поставляться на конвейер Ульяновского моторно завода взамен детали корейского производства. Общая стоимость проекта 15 млн. руб., в т.ч. за счет средств РФРП – 8 млн. руб. Запланировано создание 5 высокотехнологичных рабочих мест с ростом заработной платой от 26 до 30 тыс. руб., налоговые отчислений в бюджеты всех уровней на сумму 62 млн. руб.
4. Проект «Приобретение технологической оснастки для производства модифицированной продукции» ООО «Призма» г. Димитровград. В рамках проекта осуществляется приобретение оснастки для производства наружных зеркал с электроприводом и обогревом на модель Лада Веста для поставки на ПАО «АвтоВАЗ» В результате реализации этого направления деятельности будет дополнительно увеличена выручка от реализации продукции на 96 млн. рублей.
Общая стоимость проекта 15 млн. руб., в т.ч. за счет средств РФРП – 12,5 млн. руб. Запланировано создание 25 рабочих мест с ростом заработной платой от 20 до 26 тыс. руб., налоговые отчислений в бюджеты всех уровней на сумму 21,9 млн. руб. В октябре 2018 г. заключено 3 договора займа на сумму 28,5 млн. руб.: ООО "УПРЗ" -5,5 млн. руб,ООО "Завод Сигнал" - 8 млн. руб., ООО "Древо М" - 15 млн. руб.
</t>
  </si>
  <si>
    <t xml:space="preserve">Увеличение количества резидентов индустриального парка ДААЗ не менее чем на 3 единицы,  объем отгруженных товаров собственных производств предприятий промышленной площадки ДААЗ не менее 10% к объему 2017 г.  В конце марта 2018г. на территории ИПП «ДААЗ» произошло образование ООО «ДИП «Мастер», что повлекло  переход части  потенциальных (ООО «Веста», ООО «ДимитровградМебель»)  и действующих резидентов (ООО «Атмис») ИПП «ДААЗ» в ООО «ДИП «Мастер».
         На сегодняшний день ИПП «ДААЗ» располагает свободными производственными площадями в объеме 2553,87 кв.м.  В качестве потенциальных резидентов и арендаторов следует отметить: 1. ООО "Атмис" (Ульяновск).
Проект по созданию Центра по обработке информационных данных» (услуги по обработке и хранению данных). Требуемый объем площадей под проект составляет 800 м2.
 01 июня в адрес АО «ДААЗ» от ООО «Атмис» было направлено письмо на аренду площадей с началом аренды 15.06.18г. В настоящее время проект договора аренды проходит этап согласования в службах индустриального парка.
      2. ООО «ПромСоя» (Димитровград)
     Проект по производству кормов для животных содержащихся на фермах. Требуемый объем площадей под проект составляет 800 м2.
25 мая  в адрес АО «ДААЗ» от ООО «ПромСоя» было направлено письмо на аренду площадей с началом аренды 15.09.18г. В настоящее время проект договора аренды проходит этап согласования в службах индустриального парка.
Департаментом промышленности разработан проект закона Ульяновской области «О внесении изменения в статью 3 Закона Ульяновской области «О внесении изменений в отдельные законодательные акты Ульяновской области» (далее – законопроект) разработан  в целях поддержания и развития промышленной деятельности на территории монопрофильного муниципального образования (моногорода) 1 категории города Димитровграда и во исполнение пункта 6 Поручения Губернатора Ульяновской области     Морозова С.И. от 12.02.2018 года № 60-ПЧ «Внести изменения в действующее законодательство Ульяновской области в части продления срока предоставления налоговых льгот для управляющих компаний индустриальных парков на срок действия режима ТОСЭР в г.Димитровграде».
Настоящий законопроект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Законопроект рассмотрен и одобрен на Заседании Правительства
Предметом правового регулирования законопроекта являются правоотношения в сфере установления налоговых льгот. 
Круг лиц, на которых будет распространяться проектируемый закон: действие законопроекта рас-пространяется на юридических лиц, являющихся управляющими компаниями индустриальных (про-мышленных) парков, расположенных на территории Ульяновской области и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Социально-экономические, политические, пра-вовые и иные последствия реализации законопроекта:
принятие законопроекта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оказать экономическую поддержку организациям, осуществляющим деятельность в рамках индустриальных (промышленных) парков,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Законодательным Собранием Ульяновской области принят Закон Ульяновской области «О внесении изменений в статью                       3 Закона Ульяновской области «О внесении изменений в отдельные законодательные акты Ульяновской области» от 30 августа 2018 года № 74-ЗО (прилагается).
Закон вносит изменения в статью 3 Закона Ульяновской области от                          27 сентября 2016 года № 130-ЗО «О внесении изменений в отдельные законодательные акты Ульяновской области» в части продления срока предоставления налоговой льготы по налогу на имущество, подлежащего зачислению в областной бюджет Ульяновской области, организаций, являющихся управляющими компаниями индустриальных (промышленных) парков, соответствующих требованиям, установленным постановлением Правительства Российской Федерации от 4 августа 2015 года № 794 «Об индустриальных (промышленных) парках и управляющих компаниях индустриальных (промышленных) парков» и расположенных в границах монопрофильных муниципальных образований (моногородов), относящихся к категории 1, на срок до 2027 года.
Принятие закона позволит создать благоприятные условия для привлечения новых резидентов индустриальных (промышленных) парков, расположенных на территории опережающего социально-экономического развития «Димитровград», а также создать дополнительные рабочие места, увеличить размер налоговых отчислений и объём производства промышленной продукции на территории Ульяновской области.
</t>
  </si>
  <si>
    <t>На 4 декабря 2018 года на территории Ульяновской области создано 23328 рабочих мест. Наблюдается положительная динамика роста рабочих мест в сравнении с аналогичным периодом 2017 года.
С начала года в рамках реализации инвестпроектов создано 1654 рабочих места (7,1 % от общего количества созданных рабочих мест).
В сфере малого и среднего бизнеса создано 14767 рабочих мест, что составляет 63,3% от общего количества созданных рабочих мест.
План на 2018 год уже выполнен в муниципальных образованиях Мелекесский район, Карсунский район, Новомалыклинский район, Радищевский район, Майнский район, Барышский район, Тереньгульский район, Сурский район, Базарносызганский район, Николаевский район, Инзенский район, Цильнинский район, Кузоватовский район, Павловский район, Чердаклинский  район, Ульяновский район, Старомайнский район, Вешкаймский район, Новоспасский район и город Димитровград. Замыкают рейтинг Сенгилеевский район, город Ульяновск, Старокулаткинский район.
Рабочие места преимущественно созданы в сфере промышленности и обрабатывающих производств, пищевой, перерабатывающей промышленности и торговле, сельском хозяйстве.</t>
  </si>
  <si>
    <t>За январь-ноябрь 2018 года на территории Ульяновской области создано 6949 высокопроизводительных рабочих мест. Выполнение годового плана по созданию высокопроизводительных рабочих мест составляет 101,7%.
Лидирующие позиции по количеству созданных высокопроизводительных рабочих мест занимают муниципальные образования г.Ульяновск, г.Димитровград, Чердаклинский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</si>
</sst>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b/>
      <sz val="8"/>
      <name val="Times New Roman"/>
      <family val="1"/>
      <charset val="204"/>
    </font>
    <font>
      <sz val="10"/>
      <color indexed="8"/>
      <name val="Times New Roman"/>
      <family val="1"/>
      <charset val="204"/>
    </font>
    <font>
      <sz val="10"/>
      <color indexed="8"/>
      <name val="Times New Roman"/>
      <family val="1"/>
      <charset val="204"/>
    </font>
    <font>
      <sz val="8"/>
      <color indexed="8"/>
      <name val="Times New Roman"/>
      <family val="1"/>
      <charset val="204"/>
    </font>
    <font>
      <b/>
      <sz val="14"/>
      <color indexed="8"/>
      <name val="Times New Roman"/>
      <family val="1"/>
      <charset val="204"/>
    </font>
    <font>
      <sz val="12"/>
      <color indexed="8"/>
      <name val="Times New Roman"/>
      <family val="1"/>
      <charset val="204"/>
    </font>
    <font>
      <i/>
      <sz val="12"/>
      <color indexed="8"/>
      <name val="Times New Roman"/>
      <family val="1"/>
      <charset val="204"/>
    </font>
    <font>
      <b/>
      <i/>
      <sz val="12"/>
      <color indexed="8"/>
      <name val="Times New Roman"/>
      <family val="1"/>
      <charset val="204"/>
    </font>
    <font>
      <b/>
      <sz val="12"/>
      <color indexed="8"/>
      <name val="Times New Roman"/>
      <family val="1"/>
      <charset val="204"/>
    </font>
    <font>
      <sz val="11"/>
      <color indexed="8"/>
      <name val="Times New Roman"/>
      <family val="1"/>
      <charset val="204"/>
    </font>
    <font>
      <b/>
      <sz val="10"/>
      <color indexed="8"/>
      <name val="Times New Roman"/>
      <family val="1"/>
      <charset val="204"/>
    </font>
    <font>
      <i/>
      <sz val="10"/>
      <color indexed="8"/>
      <name val="Times New Roman"/>
      <family val="1"/>
      <charset val="204"/>
    </font>
    <font>
      <sz val="8"/>
      <color indexed="8"/>
      <name val="Times New Roman"/>
      <family val="1"/>
      <charset val="204"/>
    </font>
    <font>
      <b/>
      <sz val="10"/>
      <color indexed="8"/>
      <name val="Times New Roman"/>
      <family val="1"/>
      <charset val="204"/>
    </font>
    <font>
      <sz val="11"/>
      <color indexed="8"/>
      <name val="Calibri"/>
      <family val="2"/>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theme="1"/>
      <name val="Calibri"/>
      <family val="2"/>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b/>
      <sz val="10"/>
      <color theme="1"/>
      <name val="Times New Roman"/>
      <family val="1"/>
      <charset val="204"/>
    </font>
    <font>
      <sz val="11"/>
      <name val="Calibri"/>
      <family val="2"/>
      <charset val="204"/>
      <scheme val="minor"/>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43">
    <xf numFmtId="0" fontId="0" fillId="0" borderId="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4" fillId="27" borderId="12" applyNumberFormat="0" applyAlignment="0" applyProtection="0"/>
    <xf numFmtId="0" fontId="25" fillId="28" borderId="13" applyNumberFormat="0" applyAlignment="0" applyProtection="0"/>
    <xf numFmtId="0" fontId="26" fillId="28" borderId="12" applyNumberFormat="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0" borderId="17" applyNumberFormat="0" applyFill="0" applyAlignment="0" applyProtection="0"/>
    <xf numFmtId="0" fontId="31" fillId="29" borderId="18"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xf numFmtId="0" fontId="35" fillId="31" borderId="0" applyNumberFormat="0" applyBorder="0" applyAlignment="0" applyProtection="0"/>
    <xf numFmtId="0" fontId="36" fillId="0" borderId="0" applyNumberFormat="0" applyFill="0" applyBorder="0" applyAlignment="0" applyProtection="0"/>
    <xf numFmtId="0" fontId="1" fillId="32" borderId="19" applyNumberFormat="0" applyFont="0" applyAlignment="0" applyProtection="0"/>
    <xf numFmtId="0" fontId="37" fillId="0" borderId="20" applyNumberFormat="0" applyFill="0" applyAlignment="0" applyProtection="0"/>
    <xf numFmtId="0" fontId="38" fillId="0" borderId="0" applyNumberFormat="0" applyFill="0" applyBorder="0" applyAlignment="0" applyProtection="0"/>
    <xf numFmtId="0" fontId="39" fillId="33" borderId="0" applyNumberFormat="0" applyBorder="0" applyAlignment="0" applyProtection="0"/>
  </cellStyleXfs>
  <cellXfs count="209">
    <xf numFmtId="0" fontId="0" fillId="0" borderId="0" xfId="0"/>
    <xf numFmtId="0" fontId="7" fillId="2" borderId="0" xfId="0" applyFont="1" applyFill="1"/>
    <xf numFmtId="0" fontId="3" fillId="2" borderId="1" xfId="0" applyFont="1" applyFill="1" applyBorder="1"/>
    <xf numFmtId="0" fontId="4" fillId="2" borderId="0" xfId="0" applyFont="1" applyFill="1"/>
    <xf numFmtId="0" fontId="3" fillId="2" borderId="0" xfId="0" applyFont="1" applyFill="1"/>
    <xf numFmtId="0" fontId="7"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7"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10" fontId="3" fillId="2" borderId="1" xfId="0" applyNumberFormat="1" applyFont="1" applyFill="1" applyBorder="1" applyAlignment="1">
      <alignment horizontal="center" vertical="center" wrapText="1"/>
    </xf>
    <xf numFmtId="0" fontId="2" fillId="2" borderId="1"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1" xfId="0" applyFont="1" applyFill="1" applyBorder="1"/>
    <xf numFmtId="0" fontId="6" fillId="2" borderId="0" xfId="0" applyFont="1" applyFill="1"/>
    <xf numFmtId="164" fontId="3" fillId="2" borderId="0" xfId="0" applyNumberFormat="1" applyFont="1" applyFill="1" applyAlignment="1">
      <alignment horizontal="center" vertical="top" wrapText="1"/>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wrapText="1"/>
    </xf>
    <xf numFmtId="0" fontId="3" fillId="2" borderId="1" xfId="0" applyNumberFormat="1" applyFont="1" applyFill="1" applyBorder="1" applyAlignment="1">
      <alignment horizontal="center" vertical="center" wrapText="1"/>
    </xf>
    <xf numFmtId="10"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4" fillId="0" borderId="0" xfId="36"/>
    <xf numFmtId="0" fontId="16" fillId="0" borderId="0" xfId="36" applyFont="1"/>
    <xf numFmtId="0" fontId="8" fillId="0" borderId="0" xfId="36" applyFont="1"/>
    <xf numFmtId="0" fontId="8" fillId="0" borderId="0" xfId="36" applyFont="1" applyBorder="1"/>
    <xf numFmtId="0" fontId="8" fillId="0" borderId="1" xfId="36" applyFont="1" applyBorder="1"/>
    <xf numFmtId="0" fontId="8" fillId="0" borderId="1" xfId="36" applyFont="1" applyBorder="1" applyAlignment="1">
      <alignment horizontal="center" vertical="center" wrapText="1"/>
    </xf>
    <xf numFmtId="0" fontId="18" fillId="0" borderId="1" xfId="36" applyFont="1" applyBorder="1" applyAlignment="1">
      <alignment horizontal="center" vertical="center" wrapText="1"/>
    </xf>
    <xf numFmtId="0" fontId="17" fillId="0" borderId="1" xfId="36" applyFont="1" applyBorder="1" applyAlignment="1">
      <alignment horizontal="center" vertical="center"/>
    </xf>
    <xf numFmtId="0" fontId="17" fillId="0" borderId="1" xfId="36" applyFont="1" applyBorder="1" applyAlignment="1">
      <alignment horizontal="center" vertical="center" textRotation="90"/>
    </xf>
    <xf numFmtId="0" fontId="15" fillId="0" borderId="0" xfId="36" applyFont="1" applyAlignment="1">
      <alignment horizontal="center" wrapText="1"/>
    </xf>
    <xf numFmtId="0" fontId="15" fillId="0" borderId="0" xfId="36" applyFont="1" applyAlignment="1">
      <alignment wrapText="1"/>
    </xf>
    <xf numFmtId="0" fontId="7" fillId="2" borderId="2" xfId="0" applyFont="1" applyFill="1" applyBorder="1" applyAlignment="1">
      <alignment horizontal="center"/>
    </xf>
    <xf numFmtId="0" fontId="7" fillId="2" borderId="3" xfId="0" applyFont="1" applyFill="1" applyBorder="1" applyAlignment="1">
      <alignment horizontal="center"/>
    </xf>
    <xf numFmtId="49" fontId="7" fillId="2" borderId="3" xfId="0" applyNumberFormat="1" applyFont="1" applyFill="1" applyBorder="1" applyAlignment="1">
      <alignment horizontal="center"/>
    </xf>
    <xf numFmtId="0" fontId="7" fillId="2" borderId="4" xfId="0" applyFont="1" applyFill="1" applyBorder="1" applyAlignment="1">
      <alignment horizontal="center"/>
    </xf>
    <xf numFmtId="0" fontId="19" fillId="0" borderId="1" xfId="0" applyFont="1" applyBorder="1" applyAlignment="1">
      <alignment horizontal="center" vertical="center" wrapText="1"/>
    </xf>
    <xf numFmtId="0" fontId="4" fillId="0" borderId="1" xfId="0" applyFont="1" applyFill="1" applyBorder="1" applyAlignment="1">
      <alignment horizontal="center" vertical="top"/>
    </xf>
    <xf numFmtId="164" fontId="4" fillId="0" borderId="1" xfId="0" applyNumberFormat="1" applyFont="1" applyFill="1" applyBorder="1" applyAlignment="1">
      <alignment horizontal="center" vertical="top"/>
    </xf>
    <xf numFmtId="165" fontId="9" fillId="0" borderId="1" xfId="0" applyNumberFormat="1" applyFont="1" applyFill="1" applyBorder="1" applyAlignment="1">
      <alignment horizontal="center" vertical="top"/>
    </xf>
    <xf numFmtId="0" fontId="21" fillId="0" borderId="0" xfId="36" applyFont="1"/>
    <xf numFmtId="0" fontId="17" fillId="0" borderId="1" xfId="36" applyFont="1" applyBorder="1" applyAlignment="1">
      <alignment horizontal="center" vertical="center" wrapText="1"/>
    </xf>
    <xf numFmtId="0" fontId="34" fillId="0" borderId="0" xfId="36"/>
    <xf numFmtId="0" fontId="8" fillId="0" borderId="1" xfId="36" applyFont="1" applyBorder="1" applyAlignment="1">
      <alignment horizontal="center" vertical="center" wrapText="1"/>
    </xf>
    <xf numFmtId="0" fontId="40" fillId="34" borderId="1" xfId="36" applyFont="1" applyFill="1" applyBorder="1"/>
    <xf numFmtId="0" fontId="40" fillId="34" borderId="1" xfId="36" applyFont="1" applyFill="1" applyBorder="1" applyAlignment="1">
      <alignment horizontal="center" vertical="center" wrapText="1"/>
    </xf>
    <xf numFmtId="0" fontId="6" fillId="0" borderId="1" xfId="0" applyFont="1" applyFill="1" applyBorder="1" applyAlignment="1">
      <alignment horizontal="center" vertical="top"/>
    </xf>
    <xf numFmtId="164" fontId="6" fillId="0" borderId="1" xfId="0" applyNumberFormat="1" applyFont="1" applyFill="1" applyBorder="1" applyAlignment="1">
      <alignment horizontal="center" vertical="top"/>
    </xf>
    <xf numFmtId="165" fontId="17" fillId="0" borderId="1" xfId="0" applyNumberFormat="1" applyFont="1" applyFill="1" applyBorder="1" applyAlignment="1">
      <alignment horizontal="center" vertical="top"/>
    </xf>
    <xf numFmtId="0" fontId="6" fillId="0" borderId="1" xfId="0" applyFont="1" applyFill="1" applyBorder="1" applyAlignment="1">
      <alignment horizontal="center" vertical="center"/>
    </xf>
    <xf numFmtId="164" fontId="17" fillId="0" borderId="1" xfId="0" applyNumberFormat="1" applyFont="1" applyFill="1" applyBorder="1" applyAlignment="1">
      <alignment horizontal="center" vertical="top"/>
    </xf>
    <xf numFmtId="0" fontId="8" fillId="0" borderId="1" xfId="36" applyFont="1" applyBorder="1" applyAlignment="1">
      <alignment horizontal="center"/>
    </xf>
    <xf numFmtId="0" fontId="17" fillId="0" borderId="1" xfId="36" applyFont="1" applyBorder="1" applyAlignment="1">
      <alignment horizontal="center" vertical="top"/>
    </xf>
    <xf numFmtId="0" fontId="8" fillId="0" borderId="1" xfId="36" applyFont="1" applyBorder="1" applyAlignment="1">
      <alignment horizontal="center" vertical="top"/>
    </xf>
    <xf numFmtId="0" fontId="41" fillId="0" borderId="1" xfId="36" applyFont="1" applyBorder="1" applyAlignment="1">
      <alignment horizontal="center" vertical="top"/>
    </xf>
    <xf numFmtId="0" fontId="40" fillId="0" borderId="1" xfId="36" applyFont="1" applyBorder="1" applyAlignment="1">
      <alignment horizontal="center" vertical="top"/>
    </xf>
    <xf numFmtId="164" fontId="17" fillId="0" borderId="1" xfId="36" applyNumberFormat="1" applyFont="1" applyBorder="1" applyAlignment="1">
      <alignment horizontal="center" vertical="top"/>
    </xf>
    <xf numFmtId="165" fontId="17" fillId="0" borderId="1" xfId="36" applyNumberFormat="1" applyFont="1" applyBorder="1" applyAlignment="1">
      <alignment horizontal="center" vertical="top"/>
    </xf>
    <xf numFmtId="0" fontId="40" fillId="0" borderId="5" xfId="0" applyFont="1" applyFill="1" applyBorder="1" applyAlignment="1">
      <alignment horizontal="center" vertical="center" wrapText="1"/>
    </xf>
    <xf numFmtId="2" fontId="40" fillId="0" borderId="1" xfId="0" applyNumberFormat="1" applyFont="1" applyBorder="1" applyAlignment="1">
      <alignment horizontal="center" wrapText="1"/>
    </xf>
    <xf numFmtId="2" fontId="40" fillId="0" borderId="1" xfId="0" applyNumberFormat="1" applyFont="1" applyBorder="1" applyAlignment="1">
      <alignment horizontal="center" vertical="center" wrapText="1"/>
    </xf>
    <xf numFmtId="0" fontId="8" fillId="0" borderId="7" xfId="36" applyFont="1" applyBorder="1"/>
    <xf numFmtId="0" fontId="4" fillId="0" borderId="1" xfId="36" applyFont="1" applyBorder="1" applyAlignment="1">
      <alignment horizontal="center" vertical="top"/>
    </xf>
    <xf numFmtId="165" fontId="8" fillId="0" borderId="1" xfId="36" applyNumberFormat="1" applyFont="1" applyBorder="1" applyAlignment="1">
      <alignment horizontal="center" vertical="top"/>
    </xf>
    <xf numFmtId="165" fontId="41" fillId="0" borderId="1" xfId="36" applyNumberFormat="1" applyFont="1" applyBorder="1" applyAlignment="1">
      <alignment horizontal="center" vertical="top"/>
    </xf>
    <xf numFmtId="165" fontId="40" fillId="0" borderId="1" xfId="36" applyNumberFormat="1" applyFont="1" applyBorder="1" applyAlignment="1">
      <alignment horizontal="center" vertical="top"/>
    </xf>
    <xf numFmtId="9" fontId="8" fillId="0" borderId="1" xfId="36" applyNumberFormat="1" applyFont="1" applyBorder="1" applyAlignment="1">
      <alignment horizontal="center" vertical="top"/>
    </xf>
    <xf numFmtId="0" fontId="8" fillId="34" borderId="1" xfId="36" applyFont="1" applyFill="1" applyBorder="1" applyAlignment="1">
      <alignment horizontal="center" vertical="center" wrapText="1"/>
    </xf>
    <xf numFmtId="0" fontId="4" fillId="34" borderId="1" xfId="0" applyFont="1" applyFill="1" applyBorder="1" applyAlignment="1">
      <alignment horizontal="center" vertical="top"/>
    </xf>
    <xf numFmtId="164" fontId="4" fillId="34" borderId="1" xfId="0" applyNumberFormat="1" applyFont="1" applyFill="1" applyBorder="1" applyAlignment="1">
      <alignment horizontal="center" vertical="top"/>
    </xf>
    <xf numFmtId="165" fontId="8" fillId="34" borderId="1" xfId="0" applyNumberFormat="1" applyFont="1" applyFill="1" applyBorder="1" applyAlignment="1">
      <alignment horizontal="center" vertical="top"/>
    </xf>
    <xf numFmtId="164" fontId="8" fillId="34" borderId="1" xfId="0" applyNumberFormat="1" applyFont="1" applyFill="1" applyBorder="1" applyAlignment="1">
      <alignment horizontal="center" vertical="top"/>
    </xf>
    <xf numFmtId="9" fontId="17" fillId="0" borderId="1" xfId="36" applyNumberFormat="1" applyFont="1" applyBorder="1" applyAlignment="1">
      <alignment horizontal="center" vertical="top"/>
    </xf>
    <xf numFmtId="0" fontId="3" fillId="2" borderId="1" xfId="0" applyFont="1" applyFill="1" applyBorder="1" applyAlignment="1">
      <alignment horizontal="center" vertical="center" wrapText="1"/>
    </xf>
    <xf numFmtId="164" fontId="17" fillId="34" borderId="1" xfId="0" applyNumberFormat="1" applyFont="1" applyFill="1" applyBorder="1" applyAlignment="1">
      <alignment horizontal="center" vertical="top"/>
    </xf>
    <xf numFmtId="165" fontId="17" fillId="34" borderId="1" xfId="0" applyNumberFormat="1" applyFont="1" applyFill="1" applyBorder="1" applyAlignment="1">
      <alignment horizontal="center" vertical="top"/>
    </xf>
    <xf numFmtId="164" fontId="17" fillId="34" borderId="1" xfId="36" applyNumberFormat="1" applyFont="1" applyFill="1" applyBorder="1" applyAlignment="1">
      <alignment horizontal="center" vertical="top"/>
    </xf>
    <xf numFmtId="165" fontId="8" fillId="0" borderId="1" xfId="0" applyNumberFormat="1" applyFont="1" applyFill="1" applyBorder="1" applyAlignment="1">
      <alignment horizontal="center" vertical="top"/>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2" borderId="1" xfId="0" applyFont="1" applyFill="1" applyBorder="1" applyAlignment="1">
      <alignment horizont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0" xfId="0" applyFont="1" applyFill="1" applyAlignment="1">
      <alignment horizontal="left" wrapText="1"/>
    </xf>
    <xf numFmtId="0" fontId="3" fillId="2" borderId="1" xfId="0" applyFont="1" applyFill="1" applyBorder="1" applyAlignment="1">
      <alignment horizontal="center" vertical="center" wrapText="1"/>
    </xf>
    <xf numFmtId="0" fontId="11" fillId="0" borderId="0" xfId="36" applyFont="1" applyBorder="1" applyAlignment="1">
      <alignment horizontal="left" wrapText="1"/>
    </xf>
    <xf numFmtId="0" fontId="15" fillId="0" borderId="0" xfId="36" applyFont="1" applyBorder="1" applyAlignment="1">
      <alignment horizontal="left" wrapText="1"/>
    </xf>
    <xf numFmtId="0" fontId="17" fillId="0" borderId="2" xfId="36" applyFont="1" applyBorder="1" applyAlignment="1">
      <alignment horizontal="center" wrapText="1"/>
    </xf>
    <xf numFmtId="0" fontId="17" fillId="0" borderId="3" xfId="36" applyFont="1" applyBorder="1" applyAlignment="1">
      <alignment horizontal="center" wrapText="1"/>
    </xf>
    <xf numFmtId="0" fontId="17" fillId="0" borderId="4" xfId="36" applyFont="1" applyBorder="1" applyAlignment="1">
      <alignment horizontal="center" wrapText="1"/>
    </xf>
    <xf numFmtId="0" fontId="8" fillId="0" borderId="5" xfId="36" applyFont="1" applyBorder="1" applyAlignment="1">
      <alignment horizontal="center" vertical="center" wrapText="1"/>
    </xf>
    <xf numFmtId="0" fontId="8" fillId="0" borderId="6" xfId="36" applyFont="1" applyBorder="1" applyAlignment="1">
      <alignment horizontal="center" vertical="center" wrapText="1"/>
    </xf>
    <xf numFmtId="0" fontId="8" fillId="0" borderId="7" xfId="36" applyFont="1" applyBorder="1" applyAlignment="1">
      <alignment horizontal="center" vertical="center" wrapText="1"/>
    </xf>
    <xf numFmtId="0" fontId="6" fillId="0" borderId="2" xfId="36" applyFont="1" applyBorder="1" applyAlignment="1">
      <alignment horizontal="center" wrapText="1"/>
    </xf>
    <xf numFmtId="0" fontId="6" fillId="0" borderId="3" xfId="36" applyFont="1" applyBorder="1" applyAlignment="1">
      <alignment horizontal="center" wrapText="1"/>
    </xf>
    <xf numFmtId="0" fontId="6" fillId="0" borderId="4" xfId="36" applyFont="1" applyBorder="1" applyAlignment="1">
      <alignment horizontal="center" wrapText="1"/>
    </xf>
    <xf numFmtId="0" fontId="17" fillId="0" borderId="2" xfId="36" applyFont="1" applyBorder="1" applyAlignment="1">
      <alignment horizontal="center" vertical="center" wrapText="1"/>
    </xf>
    <xf numFmtId="0" fontId="17" fillId="0" borderId="3" xfId="36" applyFont="1" applyBorder="1" applyAlignment="1">
      <alignment horizontal="center" vertical="center" wrapText="1"/>
    </xf>
    <xf numFmtId="0" fontId="17" fillId="0" borderId="4" xfId="36"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14" fontId="4" fillId="0" borderId="6"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34" borderId="5" xfId="0" applyFont="1" applyFill="1" applyBorder="1" applyAlignment="1">
      <alignment horizontal="center" vertical="top" wrapText="1"/>
    </xf>
    <xf numFmtId="0" fontId="4" fillId="34" borderId="6" xfId="0" applyFont="1" applyFill="1" applyBorder="1" applyAlignment="1">
      <alignment horizontal="center" vertical="top" wrapText="1"/>
    </xf>
    <xf numFmtId="0" fontId="4" fillId="34" borderId="7" xfId="0" applyFont="1" applyFill="1" applyBorder="1" applyAlignment="1">
      <alignment horizontal="center" vertical="top"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8" fillId="0" borderId="5" xfId="36" applyNumberFormat="1" applyFont="1" applyBorder="1" applyAlignment="1">
      <alignment horizontal="center" vertical="center" wrapText="1"/>
    </xf>
    <xf numFmtId="14" fontId="8" fillId="0" borderId="6" xfId="36" applyNumberFormat="1" applyFont="1" applyBorder="1" applyAlignment="1">
      <alignment horizontal="center" vertical="center" wrapText="1"/>
    </xf>
    <xf numFmtId="14" fontId="8" fillId="0" borderId="7" xfId="36" applyNumberFormat="1" applyFont="1" applyBorder="1" applyAlignment="1">
      <alignment horizontal="center" vertical="center" wrapText="1"/>
    </xf>
    <xf numFmtId="0" fontId="15" fillId="0" borderId="2" xfId="36" applyFont="1" applyBorder="1" applyAlignment="1">
      <alignment horizontal="center" wrapText="1"/>
    </xf>
    <xf numFmtId="0" fontId="15" fillId="0" borderId="3" xfId="36" applyFont="1" applyBorder="1" applyAlignment="1">
      <alignment horizontal="center" wrapText="1"/>
    </xf>
    <xf numFmtId="0" fontId="15" fillId="0" borderId="4" xfId="36" applyFont="1" applyBorder="1" applyAlignment="1">
      <alignment horizontal="center" wrapText="1"/>
    </xf>
    <xf numFmtId="0" fontId="17" fillId="0" borderId="1"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9" xfId="36" applyFont="1" applyBorder="1" applyAlignment="1">
      <alignment horizontal="center" vertical="center" wrapText="1"/>
    </xf>
    <xf numFmtId="0" fontId="17" fillId="0" borderId="10" xfId="36" applyFont="1" applyBorder="1" applyAlignment="1">
      <alignment horizontal="center" vertical="center" wrapText="1"/>
    </xf>
    <xf numFmtId="0" fontId="17" fillId="0" borderId="11" xfId="36" applyFont="1" applyBorder="1" applyAlignment="1">
      <alignment horizontal="center" vertical="center" wrapText="1"/>
    </xf>
    <xf numFmtId="0" fontId="17" fillId="0" borderId="1" xfId="36" applyFont="1" applyBorder="1" applyAlignment="1">
      <alignment horizontal="center" vertical="center" textRotation="90"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7" xfId="0" applyFont="1" applyFill="1" applyBorder="1" applyAlignment="1">
      <alignment horizontal="center" vertical="center" wrapText="1"/>
    </xf>
    <xf numFmtId="14" fontId="4" fillId="34" borderId="5" xfId="0" applyNumberFormat="1" applyFont="1" applyFill="1" applyBorder="1" applyAlignment="1">
      <alignment horizontal="center"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0" fontId="4" fillId="34" borderId="5" xfId="0" applyNumberFormat="1" applyFont="1" applyFill="1" applyBorder="1" applyAlignment="1">
      <alignment horizontal="center" vertical="top" wrapText="1"/>
    </xf>
    <xf numFmtId="0" fontId="4" fillId="34" borderId="6" xfId="0" applyNumberFormat="1" applyFont="1" applyFill="1" applyBorder="1" applyAlignment="1">
      <alignment horizontal="center" vertical="top" wrapText="1"/>
    </xf>
    <xf numFmtId="0" fontId="4" fillId="34" borderId="7"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8" fillId="0" borderId="6" xfId="36" applyFont="1" applyBorder="1" applyAlignment="1">
      <alignment horizontal="center" vertical="center"/>
    </xf>
    <xf numFmtId="0" fontId="8" fillId="0" borderId="7" xfId="36" applyFont="1" applyBorder="1" applyAlignment="1">
      <alignment horizontal="center" vertical="center"/>
    </xf>
    <xf numFmtId="0" fontId="4" fillId="34" borderId="5" xfId="36" applyFont="1" applyFill="1" applyBorder="1" applyAlignment="1">
      <alignment horizontal="center" vertical="center" wrapText="1"/>
    </xf>
    <xf numFmtId="0" fontId="4" fillId="34" borderId="6" xfId="36" applyFont="1" applyFill="1" applyBorder="1" applyAlignment="1">
      <alignment horizontal="center" vertical="center" wrapText="1"/>
    </xf>
    <xf numFmtId="0" fontId="4" fillId="34" borderId="7" xfId="36" applyFont="1" applyFill="1" applyBorder="1" applyAlignment="1">
      <alignment horizontal="center" vertical="center" wrapText="1"/>
    </xf>
    <xf numFmtId="14" fontId="8" fillId="34" borderId="6" xfId="36" applyNumberFormat="1" applyFont="1" applyFill="1" applyBorder="1" applyAlignment="1">
      <alignment horizontal="center" vertical="center" wrapText="1"/>
    </xf>
    <xf numFmtId="14" fontId="8" fillId="34" borderId="7" xfId="36" applyNumberFormat="1" applyFont="1" applyFill="1" applyBorder="1" applyAlignment="1">
      <alignment horizontal="center" vertical="center" wrapText="1"/>
    </xf>
    <xf numFmtId="0" fontId="40" fillId="34" borderId="6" xfId="36" applyFont="1" applyFill="1" applyBorder="1" applyAlignment="1">
      <alignment horizontal="center"/>
    </xf>
    <xf numFmtId="0" fontId="40" fillId="34" borderId="7" xfId="36" applyFont="1" applyFill="1" applyBorder="1" applyAlignment="1">
      <alignment horizontal="center"/>
    </xf>
    <xf numFmtId="0" fontId="8" fillId="34" borderId="6" xfId="36" applyFont="1" applyFill="1" applyBorder="1" applyAlignment="1">
      <alignment horizontal="center" vertical="center" wrapText="1"/>
    </xf>
    <xf numFmtId="0" fontId="8" fillId="34" borderId="7" xfId="36" applyFont="1" applyFill="1" applyBorder="1" applyAlignment="1">
      <alignment horizontal="center" vertical="center" wrapText="1"/>
    </xf>
    <xf numFmtId="0" fontId="8" fillId="0" borderId="5" xfId="36" applyFont="1" applyBorder="1" applyAlignment="1">
      <alignment horizontal="center" vertical="center"/>
    </xf>
    <xf numFmtId="0" fontId="4" fillId="0" borderId="5" xfId="0" applyNumberFormat="1" applyFont="1" applyFill="1" applyBorder="1" applyAlignment="1">
      <alignment horizontal="center" vertical="top" wrapText="1"/>
    </xf>
    <xf numFmtId="0" fontId="4" fillId="0" borderId="6" xfId="0" applyNumberFormat="1" applyFont="1" applyFill="1" applyBorder="1" applyAlignment="1">
      <alignment horizontal="center" vertical="top" wrapText="1"/>
    </xf>
    <xf numFmtId="0" fontId="4" fillId="0" borderId="7" xfId="0" applyNumberFormat="1" applyFont="1" applyFill="1" applyBorder="1" applyAlignment="1">
      <alignment horizontal="center" vertical="top" wrapText="1"/>
    </xf>
    <xf numFmtId="14" fontId="4" fillId="0" borderId="5" xfId="0" applyNumberFormat="1" applyFont="1" applyFill="1" applyBorder="1" applyAlignment="1">
      <alignment horizontal="center" vertical="center" wrapText="1"/>
    </xf>
    <xf numFmtId="0" fontId="6" fillId="34" borderId="8" xfId="0" applyFont="1" applyFill="1" applyBorder="1" applyAlignment="1">
      <alignment horizontal="center" vertical="center" wrapText="1"/>
    </xf>
    <xf numFmtId="0" fontId="42" fillId="34" borderId="21" xfId="0" applyFont="1" applyFill="1" applyBorder="1" applyAlignment="1">
      <alignment horizontal="center" vertical="center" wrapText="1"/>
    </xf>
    <xf numFmtId="0" fontId="42" fillId="34" borderId="9" xfId="0" applyFont="1" applyFill="1" applyBorder="1" applyAlignment="1">
      <alignment horizontal="center" vertical="center" wrapText="1"/>
    </xf>
    <xf numFmtId="0" fontId="17" fillId="34" borderId="2" xfId="0" applyFont="1" applyFill="1" applyBorder="1" applyAlignment="1">
      <alignment horizontal="center" vertical="center" wrapText="1"/>
    </xf>
    <xf numFmtId="0" fontId="0" fillId="34" borderId="3" xfId="0" applyFill="1" applyBorder="1" applyAlignment="1">
      <alignment horizontal="center" vertical="center" wrapText="1"/>
    </xf>
    <xf numFmtId="0" fontId="0" fillId="34" borderId="4" xfId="0" applyFill="1" applyBorder="1" applyAlignment="1">
      <alignment horizontal="center" vertical="center" wrapText="1"/>
    </xf>
    <xf numFmtId="0" fontId="2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7" fillId="0" borderId="2" xfId="0" applyFont="1" applyBorder="1" applyAlignment="1">
      <alignment horizontal="center" vertical="center" wrapText="1"/>
    </xf>
    <xf numFmtId="0" fontId="8" fillId="34" borderId="5" xfId="36" applyFont="1" applyFill="1" applyBorder="1" applyAlignment="1">
      <alignment horizontal="center" vertical="center" wrapText="1"/>
    </xf>
    <xf numFmtId="0" fontId="20" fillId="0" borderId="3" xfId="0" applyFont="1" applyBorder="1" applyAlignment="1">
      <alignment horizontal="center" vertical="center" wrapText="1"/>
    </xf>
    <xf numFmtId="0" fontId="0" fillId="0" borderId="3" xfId="0" applyBorder="1" applyAlignment="1"/>
    <xf numFmtId="0" fontId="0" fillId="0" borderId="4" xfId="0" applyBorder="1" applyAlignment="1"/>
    <xf numFmtId="0" fontId="8" fillId="0" borderId="5" xfId="36" applyFont="1" applyBorder="1" applyAlignment="1">
      <alignment horizontal="center"/>
    </xf>
    <xf numFmtId="0" fontId="8" fillId="0" borderId="6" xfId="36" applyFont="1" applyBorder="1" applyAlignment="1">
      <alignment horizontal="center"/>
    </xf>
    <xf numFmtId="0" fontId="8" fillId="0" borderId="7" xfId="36" applyFont="1" applyBorder="1" applyAlignment="1">
      <alignment horizontal="center"/>
    </xf>
    <xf numFmtId="0" fontId="4" fillId="0" borderId="9"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21" xfId="36" applyFont="1" applyBorder="1" applyAlignment="1">
      <alignment horizontal="center" vertical="center"/>
    </xf>
    <xf numFmtId="0" fontId="8" fillId="0" borderId="0" xfId="36" applyFont="1" applyBorder="1" applyAlignment="1">
      <alignment horizontal="center" vertical="center"/>
    </xf>
    <xf numFmtId="0" fontId="8" fillId="0" borderId="23" xfId="36" applyFont="1" applyBorder="1" applyAlignment="1">
      <alignment horizontal="center" vertical="center"/>
    </xf>
    <xf numFmtId="14" fontId="4" fillId="0" borderId="5" xfId="0" applyNumberFormat="1" applyFont="1" applyFill="1" applyBorder="1" applyAlignment="1">
      <alignment vertical="center" wrapText="1"/>
    </xf>
    <xf numFmtId="14" fontId="4" fillId="0" borderId="6" xfId="0" applyNumberFormat="1" applyFont="1" applyFill="1" applyBorder="1" applyAlignment="1">
      <alignment vertical="center" wrapText="1"/>
    </xf>
    <xf numFmtId="14" fontId="4" fillId="0" borderId="7" xfId="0" applyNumberFormat="1" applyFont="1" applyFill="1" applyBorder="1" applyAlignment="1">
      <alignment vertical="center" wrapText="1"/>
    </xf>
    <xf numFmtId="0" fontId="4" fillId="34" borderId="5" xfId="0" applyFont="1" applyFill="1" applyBorder="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topLeftCell="A31" zoomScale="110" zoomScaleNormal="110" workbookViewId="0">
      <selection activeCell="L19" sqref="L19"/>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1.28515625" style="6" customWidth="1"/>
    <col min="10" max="10" width="9.42578125" style="6" customWidth="1"/>
    <col min="11" max="11" width="20.28515625" style="6" customWidth="1"/>
    <col min="12" max="16384" width="9.140625" style="6"/>
  </cols>
  <sheetData>
    <row r="1" spans="1:11" x14ac:dyDescent="0.2">
      <c r="F1" s="7"/>
      <c r="K1" s="8" t="s">
        <v>65</v>
      </c>
    </row>
    <row r="2" spans="1:11" ht="11.25" customHeight="1" x14ac:dyDescent="0.2">
      <c r="A2" s="42"/>
      <c r="B2" s="43"/>
      <c r="C2" s="43"/>
      <c r="D2" s="43"/>
      <c r="E2" s="43" t="s">
        <v>128</v>
      </c>
      <c r="F2" s="44"/>
      <c r="G2" s="43"/>
      <c r="H2" s="43"/>
      <c r="I2" s="43"/>
      <c r="J2" s="43"/>
      <c r="K2" s="45"/>
    </row>
    <row r="3" spans="1:11" x14ac:dyDescent="0.2">
      <c r="A3" s="93" t="s">
        <v>126</v>
      </c>
      <c r="B3" s="93"/>
      <c r="C3" s="93"/>
      <c r="D3" s="93"/>
      <c r="E3" s="93"/>
      <c r="F3" s="93"/>
      <c r="G3" s="93"/>
      <c r="H3" s="93"/>
      <c r="I3" s="93"/>
      <c r="J3" s="93"/>
      <c r="K3" s="93"/>
    </row>
    <row r="4" spans="1:11" x14ac:dyDescent="0.2">
      <c r="A4" s="94" t="s">
        <v>5</v>
      </c>
      <c r="B4" s="94" t="s">
        <v>7</v>
      </c>
      <c r="C4" s="94" t="s">
        <v>8</v>
      </c>
      <c r="D4" s="94" t="s">
        <v>9</v>
      </c>
      <c r="E4" s="94" t="s">
        <v>10</v>
      </c>
      <c r="F4" s="94" t="s">
        <v>20</v>
      </c>
      <c r="G4" s="96" t="s">
        <v>11</v>
      </c>
      <c r="H4" s="97"/>
      <c r="I4" s="97"/>
      <c r="J4" s="98"/>
      <c r="K4" s="94" t="s">
        <v>2</v>
      </c>
    </row>
    <row r="5" spans="1:11" ht="60.75" customHeight="1" x14ac:dyDescent="0.2">
      <c r="A5" s="95"/>
      <c r="B5" s="95"/>
      <c r="C5" s="95"/>
      <c r="D5" s="95"/>
      <c r="E5" s="95"/>
      <c r="F5" s="95"/>
      <c r="G5" s="9" t="s">
        <v>12</v>
      </c>
      <c r="H5" s="9" t="s">
        <v>13</v>
      </c>
      <c r="I5" s="9" t="s">
        <v>3</v>
      </c>
      <c r="J5" s="9" t="s">
        <v>4</v>
      </c>
      <c r="K5" s="95"/>
    </row>
    <row r="6" spans="1:11" x14ac:dyDescent="0.2">
      <c r="A6" s="22">
        <v>1</v>
      </c>
      <c r="B6" s="10">
        <v>2</v>
      </c>
      <c r="C6" s="10">
        <v>3</v>
      </c>
      <c r="D6" s="10">
        <v>4</v>
      </c>
      <c r="E6" s="10">
        <v>5</v>
      </c>
      <c r="F6" s="10">
        <v>6</v>
      </c>
      <c r="G6" s="10">
        <v>7</v>
      </c>
      <c r="H6" s="10">
        <v>8</v>
      </c>
      <c r="I6" s="10">
        <v>9</v>
      </c>
      <c r="J6" s="10">
        <v>10</v>
      </c>
      <c r="K6" s="10">
        <v>11</v>
      </c>
    </row>
    <row r="7" spans="1:11" x14ac:dyDescent="0.2">
      <c r="A7" s="22"/>
      <c r="B7" s="10"/>
      <c r="C7" s="10"/>
      <c r="D7" s="10"/>
      <c r="E7" s="10"/>
      <c r="F7" s="10"/>
      <c r="G7" s="10"/>
      <c r="H7" s="10"/>
      <c r="I7" s="10"/>
      <c r="J7" s="10"/>
      <c r="K7" s="10"/>
    </row>
    <row r="8" spans="1:11" ht="22.5" customHeight="1" x14ac:dyDescent="0.2">
      <c r="A8" s="22" t="s">
        <v>127</v>
      </c>
      <c r="B8" s="88">
        <v>596</v>
      </c>
      <c r="C8" s="88" t="s">
        <v>14</v>
      </c>
      <c r="D8" s="88" t="s">
        <v>180</v>
      </c>
      <c r="E8" s="88" t="s">
        <v>84</v>
      </c>
      <c r="F8" s="11">
        <v>2012</v>
      </c>
      <c r="G8" s="88" t="s">
        <v>70</v>
      </c>
      <c r="H8" s="11" t="s">
        <v>24</v>
      </c>
      <c r="I8" s="22" t="s">
        <v>23</v>
      </c>
      <c r="J8" s="12">
        <v>0</v>
      </c>
      <c r="K8" s="91" t="s">
        <v>129</v>
      </c>
    </row>
    <row r="9" spans="1:11" ht="22.5" x14ac:dyDescent="0.2">
      <c r="A9" s="22" t="s">
        <v>35</v>
      </c>
      <c r="B9" s="89"/>
      <c r="C9" s="89"/>
      <c r="D9" s="89"/>
      <c r="E9" s="89"/>
      <c r="F9" s="22">
        <v>2013</v>
      </c>
      <c r="G9" s="89"/>
      <c r="H9" s="22" t="s">
        <v>27</v>
      </c>
      <c r="I9" s="13" t="s">
        <v>25</v>
      </c>
      <c r="J9" s="22">
        <v>0</v>
      </c>
      <c r="K9" s="92"/>
    </row>
    <row r="10" spans="1:11" ht="22.5" x14ac:dyDescent="0.2">
      <c r="A10" s="22" t="s">
        <v>40</v>
      </c>
      <c r="B10" s="89"/>
      <c r="C10" s="89"/>
      <c r="D10" s="89"/>
      <c r="E10" s="89"/>
      <c r="F10" s="22">
        <v>2014</v>
      </c>
      <c r="G10" s="89"/>
      <c r="H10" s="15" t="s">
        <v>71</v>
      </c>
      <c r="I10" s="13" t="s">
        <v>91</v>
      </c>
      <c r="J10" s="22" t="s">
        <v>92</v>
      </c>
      <c r="K10" s="92"/>
    </row>
    <row r="11" spans="1:11" ht="22.5" x14ac:dyDescent="0.2">
      <c r="A11" s="22" t="s">
        <v>41</v>
      </c>
      <c r="B11" s="89"/>
      <c r="C11" s="89"/>
      <c r="D11" s="89"/>
      <c r="E11" s="89"/>
      <c r="F11" s="22">
        <v>2015</v>
      </c>
      <c r="G11" s="89"/>
      <c r="H11" s="22" t="s">
        <v>71</v>
      </c>
      <c r="I11" s="13" t="s">
        <v>93</v>
      </c>
      <c r="J11" s="22" t="s">
        <v>74</v>
      </c>
      <c r="K11" s="92"/>
    </row>
    <row r="12" spans="1:11" ht="49.5" customHeight="1" x14ac:dyDescent="0.2">
      <c r="A12" s="22" t="s">
        <v>42</v>
      </c>
      <c r="B12" s="89"/>
      <c r="C12" s="89"/>
      <c r="D12" s="89"/>
      <c r="E12" s="89"/>
      <c r="F12" s="22">
        <v>2016</v>
      </c>
      <c r="G12" s="89"/>
      <c r="H12" s="22" t="s">
        <v>76</v>
      </c>
      <c r="I12" s="26" t="s">
        <v>130</v>
      </c>
      <c r="J12" s="27" t="s">
        <v>131</v>
      </c>
      <c r="K12" s="22" t="s">
        <v>196</v>
      </c>
    </row>
    <row r="13" spans="1:11" ht="22.5" customHeight="1" x14ac:dyDescent="0.2">
      <c r="A13" s="22" t="s">
        <v>43</v>
      </c>
      <c r="B13" s="89"/>
      <c r="C13" s="89"/>
      <c r="D13" s="89"/>
      <c r="E13" s="89"/>
      <c r="F13" s="22">
        <v>2017</v>
      </c>
      <c r="G13" s="89"/>
      <c r="H13" s="22" t="s">
        <v>82</v>
      </c>
      <c r="I13" s="20" t="s">
        <v>194</v>
      </c>
      <c r="J13" s="20" t="s">
        <v>195</v>
      </c>
      <c r="K13" s="22" t="s">
        <v>196</v>
      </c>
    </row>
    <row r="14" spans="1:11" ht="15" customHeight="1" x14ac:dyDescent="0.2">
      <c r="A14" s="22" t="s">
        <v>44</v>
      </c>
      <c r="B14" s="89"/>
      <c r="C14" s="89"/>
      <c r="D14" s="89"/>
      <c r="E14" s="89"/>
      <c r="F14" s="22">
        <v>2018</v>
      </c>
      <c r="G14" s="89"/>
      <c r="H14" s="22" t="s">
        <v>66</v>
      </c>
      <c r="I14" s="13"/>
      <c r="J14" s="22"/>
      <c r="K14" s="22"/>
    </row>
    <row r="15" spans="1:11" ht="15" customHeight="1" x14ac:dyDescent="0.2">
      <c r="A15" s="22" t="s">
        <v>45</v>
      </c>
      <c r="B15" s="89"/>
      <c r="C15" s="89"/>
      <c r="D15" s="89"/>
      <c r="E15" s="89"/>
      <c r="F15" s="22">
        <v>2019</v>
      </c>
      <c r="G15" s="89"/>
      <c r="H15" s="22" t="s">
        <v>66</v>
      </c>
      <c r="I15" s="13"/>
      <c r="J15" s="22"/>
      <c r="K15" s="22"/>
    </row>
    <row r="16" spans="1:11" ht="14.25" customHeight="1" x14ac:dyDescent="0.2">
      <c r="A16" s="22" t="s">
        <v>46</v>
      </c>
      <c r="B16" s="90"/>
      <c r="C16" s="90"/>
      <c r="D16" s="90"/>
      <c r="E16" s="90"/>
      <c r="F16" s="22">
        <v>2020</v>
      </c>
      <c r="G16" s="90"/>
      <c r="H16" s="22" t="s">
        <v>66</v>
      </c>
      <c r="I16" s="13"/>
      <c r="J16" s="22"/>
      <c r="K16" s="22"/>
    </row>
    <row r="17" spans="1:13" ht="22.5" x14ac:dyDescent="0.2">
      <c r="A17" s="22" t="s">
        <v>169</v>
      </c>
      <c r="B17" s="88">
        <v>596</v>
      </c>
      <c r="C17" s="88" t="s">
        <v>15</v>
      </c>
      <c r="D17" s="88" t="s">
        <v>16</v>
      </c>
      <c r="E17" s="88" t="s">
        <v>85</v>
      </c>
      <c r="F17" s="22">
        <v>2012</v>
      </c>
      <c r="G17" s="22">
        <v>25</v>
      </c>
      <c r="H17" s="22">
        <v>25</v>
      </c>
      <c r="I17" s="22">
        <v>30.3</v>
      </c>
      <c r="J17" s="20">
        <f>I17-H17</f>
        <v>5.3000000000000007</v>
      </c>
      <c r="K17" s="88" t="s">
        <v>22</v>
      </c>
    </row>
    <row r="18" spans="1:13" ht="17.25" customHeight="1" x14ac:dyDescent="0.2">
      <c r="A18" s="22" t="s">
        <v>33</v>
      </c>
      <c r="B18" s="89"/>
      <c r="C18" s="89"/>
      <c r="D18" s="89"/>
      <c r="E18" s="89"/>
      <c r="F18" s="22">
        <v>2013</v>
      </c>
      <c r="G18" s="22">
        <v>25</v>
      </c>
      <c r="H18" s="22">
        <v>25</v>
      </c>
      <c r="I18" s="22">
        <v>29</v>
      </c>
      <c r="J18" s="20">
        <f>I18-H18</f>
        <v>4</v>
      </c>
      <c r="K18" s="89"/>
    </row>
    <row r="19" spans="1:13" ht="15" customHeight="1" x14ac:dyDescent="0.2">
      <c r="A19" s="22" t="s">
        <v>34</v>
      </c>
      <c r="B19" s="89"/>
      <c r="C19" s="89"/>
      <c r="D19" s="89"/>
      <c r="E19" s="89"/>
      <c r="F19" s="22">
        <v>2014</v>
      </c>
      <c r="G19" s="22">
        <v>25</v>
      </c>
      <c r="H19" s="22">
        <v>25</v>
      </c>
      <c r="I19" s="22">
        <v>27.7</v>
      </c>
      <c r="J19" s="20">
        <f>I19-H19</f>
        <v>2.6999999999999993</v>
      </c>
      <c r="K19" s="90"/>
    </row>
    <row r="20" spans="1:13" ht="18" customHeight="1" x14ac:dyDescent="0.2">
      <c r="A20" s="22" t="s">
        <v>47</v>
      </c>
      <c r="B20" s="89"/>
      <c r="C20" s="89"/>
      <c r="D20" s="89"/>
      <c r="E20" s="89"/>
      <c r="F20" s="22">
        <v>2015</v>
      </c>
      <c r="G20" s="22">
        <v>27</v>
      </c>
      <c r="H20" s="22">
        <v>27</v>
      </c>
      <c r="I20" s="22">
        <v>26.4</v>
      </c>
      <c r="J20" s="22">
        <f>I20-H20</f>
        <v>-0.60000000000000142</v>
      </c>
      <c r="K20" s="22"/>
    </row>
    <row r="21" spans="1:13" ht="34.5" customHeight="1" x14ac:dyDescent="0.2">
      <c r="A21" s="22" t="s">
        <v>48</v>
      </c>
      <c r="B21" s="89"/>
      <c r="C21" s="89"/>
      <c r="D21" s="89"/>
      <c r="E21" s="89"/>
      <c r="F21" s="22">
        <v>2016</v>
      </c>
      <c r="G21" s="22">
        <v>27</v>
      </c>
      <c r="H21" s="22">
        <v>27</v>
      </c>
      <c r="I21" s="22">
        <v>21.5</v>
      </c>
      <c r="J21" s="22">
        <v>-5.5</v>
      </c>
      <c r="K21" s="46" t="s">
        <v>186</v>
      </c>
    </row>
    <row r="22" spans="1:13" ht="21.75" customHeight="1" x14ac:dyDescent="0.2">
      <c r="A22" s="22" t="s">
        <v>49</v>
      </c>
      <c r="B22" s="89"/>
      <c r="C22" s="89"/>
      <c r="D22" s="89"/>
      <c r="E22" s="89"/>
      <c r="F22" s="22">
        <v>2017</v>
      </c>
      <c r="G22" s="22">
        <v>27</v>
      </c>
      <c r="H22" s="22">
        <v>27</v>
      </c>
      <c r="I22" s="22" t="s">
        <v>204</v>
      </c>
      <c r="J22" s="22"/>
      <c r="K22" s="22"/>
    </row>
    <row r="23" spans="1:13" ht="26.25" customHeight="1" x14ac:dyDescent="0.2">
      <c r="A23" s="22" t="s">
        <v>50</v>
      </c>
      <c r="B23" s="90"/>
      <c r="C23" s="90"/>
      <c r="D23" s="90"/>
      <c r="E23" s="90"/>
      <c r="F23" s="22">
        <v>2018</v>
      </c>
      <c r="G23" s="22">
        <v>27</v>
      </c>
      <c r="H23" s="22">
        <v>27</v>
      </c>
      <c r="I23" s="22"/>
      <c r="J23" s="22"/>
      <c r="K23" s="22"/>
    </row>
    <row r="24" spans="1:13" ht="33.75" customHeight="1" x14ac:dyDescent="0.2">
      <c r="A24" s="22" t="s">
        <v>170</v>
      </c>
      <c r="B24" s="88">
        <v>596</v>
      </c>
      <c r="C24" s="88" t="s">
        <v>17</v>
      </c>
      <c r="D24" s="88" t="s">
        <v>16</v>
      </c>
      <c r="E24" s="100" t="s">
        <v>86</v>
      </c>
      <c r="F24" s="11">
        <v>2012</v>
      </c>
      <c r="G24" s="88" t="s">
        <v>32</v>
      </c>
      <c r="H24" s="15">
        <v>102.9</v>
      </c>
      <c r="I24" s="22" t="s">
        <v>26</v>
      </c>
      <c r="J24" s="22">
        <v>0</v>
      </c>
      <c r="K24" s="22"/>
      <c r="M24" s="16"/>
    </row>
    <row r="25" spans="1:13" ht="46.5" customHeight="1" x14ac:dyDescent="0.2">
      <c r="A25" s="22" t="s">
        <v>36</v>
      </c>
      <c r="B25" s="89"/>
      <c r="C25" s="89"/>
      <c r="D25" s="89"/>
      <c r="E25" s="100"/>
      <c r="F25" s="22">
        <v>2013</v>
      </c>
      <c r="G25" s="89"/>
      <c r="H25" s="22" t="s">
        <v>78</v>
      </c>
      <c r="I25" s="22" t="s">
        <v>83</v>
      </c>
      <c r="J25" s="22">
        <v>-0.8</v>
      </c>
      <c r="K25" s="88" t="s">
        <v>0</v>
      </c>
    </row>
    <row r="26" spans="1:13" ht="45" x14ac:dyDescent="0.2">
      <c r="A26" s="22" t="s">
        <v>37</v>
      </c>
      <c r="B26" s="89"/>
      <c r="C26" s="89"/>
      <c r="D26" s="89"/>
      <c r="E26" s="100"/>
      <c r="F26" s="22">
        <v>2014</v>
      </c>
      <c r="G26" s="89"/>
      <c r="H26" s="22" t="s">
        <v>89</v>
      </c>
      <c r="I26" s="22" t="s">
        <v>90</v>
      </c>
      <c r="J26" s="22">
        <v>-1.8</v>
      </c>
      <c r="K26" s="89"/>
    </row>
    <row r="27" spans="1:13" ht="32.25" customHeight="1" x14ac:dyDescent="0.2">
      <c r="A27" s="22" t="s">
        <v>51</v>
      </c>
      <c r="B27" s="89"/>
      <c r="C27" s="89"/>
      <c r="D27" s="89"/>
      <c r="E27" s="100"/>
      <c r="F27" s="22">
        <v>2015</v>
      </c>
      <c r="G27" s="89"/>
      <c r="H27" s="22" t="s">
        <v>88</v>
      </c>
      <c r="I27" s="28" t="s">
        <v>87</v>
      </c>
      <c r="J27" s="22">
        <v>5.4</v>
      </c>
      <c r="K27" s="89"/>
    </row>
    <row r="28" spans="1:13" ht="32.25" customHeight="1" x14ac:dyDescent="0.2">
      <c r="A28" s="22" t="s">
        <v>52</v>
      </c>
      <c r="B28" s="89"/>
      <c r="C28" s="89"/>
      <c r="D28" s="89"/>
      <c r="E28" s="100"/>
      <c r="F28" s="22">
        <v>2016</v>
      </c>
      <c r="G28" s="89"/>
      <c r="H28" s="22" t="s">
        <v>29</v>
      </c>
      <c r="I28" s="13" t="s">
        <v>197</v>
      </c>
      <c r="J28" s="22">
        <f>123.6-120.4</f>
        <v>3.1999999999999886</v>
      </c>
      <c r="K28" s="89"/>
    </row>
    <row r="29" spans="1:13" ht="27.75" customHeight="1" x14ac:dyDescent="0.2">
      <c r="A29" s="22" t="s">
        <v>53</v>
      </c>
      <c r="B29" s="89"/>
      <c r="C29" s="89"/>
      <c r="D29" s="89"/>
      <c r="E29" s="100"/>
      <c r="F29" s="22">
        <v>2017</v>
      </c>
      <c r="G29" s="89"/>
      <c r="H29" s="22" t="s">
        <v>30</v>
      </c>
      <c r="I29" s="22" t="s">
        <v>189</v>
      </c>
      <c r="J29" s="22">
        <v>-19.600000000000001</v>
      </c>
      <c r="K29" s="89"/>
    </row>
    <row r="30" spans="1:13" ht="15" customHeight="1" x14ac:dyDescent="0.2">
      <c r="A30" s="22" t="s">
        <v>54</v>
      </c>
      <c r="B30" s="90"/>
      <c r="C30" s="90"/>
      <c r="D30" s="90"/>
      <c r="E30" s="100"/>
      <c r="F30" s="11">
        <v>2018</v>
      </c>
      <c r="G30" s="90"/>
      <c r="H30" s="22" t="s">
        <v>31</v>
      </c>
      <c r="I30" s="22"/>
      <c r="J30" s="22"/>
      <c r="K30" s="90"/>
    </row>
    <row r="31" spans="1:13" ht="15.75" customHeight="1" x14ac:dyDescent="0.2">
      <c r="A31" s="22" t="s">
        <v>171</v>
      </c>
      <c r="B31" s="88">
        <v>596</v>
      </c>
      <c r="C31" s="100" t="s">
        <v>18</v>
      </c>
      <c r="D31" s="100" t="s">
        <v>16</v>
      </c>
      <c r="E31" s="100" t="s">
        <v>179</v>
      </c>
      <c r="F31" s="11">
        <v>2012</v>
      </c>
      <c r="G31" s="100" t="s">
        <v>19</v>
      </c>
      <c r="H31" s="22">
        <v>102</v>
      </c>
      <c r="I31" s="22">
        <v>102</v>
      </c>
      <c r="J31" s="22">
        <v>0</v>
      </c>
      <c r="K31" s="22"/>
    </row>
    <row r="32" spans="1:13" s="3" customFormat="1" ht="58.5" customHeight="1" x14ac:dyDescent="0.2">
      <c r="A32" s="2" t="s">
        <v>38</v>
      </c>
      <c r="B32" s="89"/>
      <c r="C32" s="100"/>
      <c r="D32" s="100"/>
      <c r="E32" s="100"/>
      <c r="F32" s="11">
        <v>2013</v>
      </c>
      <c r="G32" s="100"/>
      <c r="H32" s="10" t="s">
        <v>28</v>
      </c>
      <c r="I32" s="19" t="s">
        <v>72</v>
      </c>
      <c r="J32" s="30">
        <v>-4</v>
      </c>
      <c r="K32" s="17"/>
    </row>
    <row r="33" spans="1:11" s="18" customFormat="1" ht="55.5" customHeight="1" x14ac:dyDescent="0.2">
      <c r="A33" s="2" t="s">
        <v>55</v>
      </c>
      <c r="B33" s="89"/>
      <c r="C33" s="100"/>
      <c r="D33" s="100"/>
      <c r="E33" s="100"/>
      <c r="F33" s="22">
        <v>2014</v>
      </c>
      <c r="G33" s="100"/>
      <c r="H33" s="10" t="s">
        <v>158</v>
      </c>
      <c r="I33" s="22" t="s">
        <v>73</v>
      </c>
      <c r="J33" s="21">
        <v>-9.6999999999999993</v>
      </c>
      <c r="K33" s="10" t="s">
        <v>67</v>
      </c>
    </row>
    <row r="34" spans="1:11" s="3" customFormat="1" ht="45" x14ac:dyDescent="0.2">
      <c r="A34" s="2" t="s">
        <v>56</v>
      </c>
      <c r="B34" s="89"/>
      <c r="C34" s="100"/>
      <c r="D34" s="100"/>
      <c r="E34" s="100"/>
      <c r="F34" s="22">
        <v>2015</v>
      </c>
      <c r="G34" s="100"/>
      <c r="H34" s="22" t="s">
        <v>79</v>
      </c>
      <c r="I34" s="29" t="s">
        <v>166</v>
      </c>
      <c r="J34" s="23">
        <v>-3.1</v>
      </c>
      <c r="K34" s="17"/>
    </row>
    <row r="35" spans="1:11" ht="45" x14ac:dyDescent="0.2">
      <c r="A35" s="2" t="s">
        <v>57</v>
      </c>
      <c r="B35" s="89"/>
      <c r="C35" s="100"/>
      <c r="D35" s="100"/>
      <c r="E35" s="100"/>
      <c r="F35" s="22">
        <v>2016</v>
      </c>
      <c r="G35" s="100"/>
      <c r="H35" s="25" t="s">
        <v>167</v>
      </c>
      <c r="I35" s="13" t="s">
        <v>198</v>
      </c>
      <c r="J35" s="23">
        <v>-1.6</v>
      </c>
      <c r="K35" s="83" t="s">
        <v>186</v>
      </c>
    </row>
    <row r="36" spans="1:11" ht="45" x14ac:dyDescent="0.2">
      <c r="A36" s="2" t="s">
        <v>58</v>
      </c>
      <c r="B36" s="89"/>
      <c r="C36" s="100"/>
      <c r="D36" s="100"/>
      <c r="E36" s="100"/>
      <c r="F36" s="22">
        <v>2017</v>
      </c>
      <c r="G36" s="100"/>
      <c r="H36" s="24" t="s">
        <v>168</v>
      </c>
      <c r="I36" s="25" t="s">
        <v>199</v>
      </c>
      <c r="J36" s="25">
        <f>113.5-112.7</f>
        <v>0.79999999999999716</v>
      </c>
      <c r="K36" s="25" t="s">
        <v>200</v>
      </c>
    </row>
    <row r="37" spans="1:11" ht="19.5" customHeight="1" x14ac:dyDescent="0.2">
      <c r="A37" s="2" t="s">
        <v>59</v>
      </c>
      <c r="B37" s="90"/>
      <c r="C37" s="100"/>
      <c r="D37" s="100"/>
      <c r="E37" s="100"/>
      <c r="F37" s="22">
        <v>2018</v>
      </c>
      <c r="G37" s="100"/>
      <c r="H37" s="14"/>
      <c r="I37" s="14"/>
      <c r="J37" s="14"/>
      <c r="K37" s="14"/>
    </row>
    <row r="38" spans="1:11" s="4" customFormat="1" ht="12.75" x14ac:dyDescent="0.2">
      <c r="A38" s="4" t="s">
        <v>21</v>
      </c>
      <c r="F38" s="18"/>
    </row>
    <row r="39" spans="1:11" s="4" customFormat="1" ht="22.5" customHeight="1" x14ac:dyDescent="0.2">
      <c r="A39" s="99" t="s">
        <v>1</v>
      </c>
      <c r="B39" s="99"/>
      <c r="C39" s="99"/>
      <c r="D39" s="99"/>
      <c r="E39" s="99"/>
      <c r="F39" s="99"/>
      <c r="G39" s="99"/>
      <c r="H39" s="99"/>
      <c r="I39" s="99"/>
      <c r="J39" s="99"/>
      <c r="K39" s="99"/>
    </row>
    <row r="40" spans="1:11" s="4" customFormat="1" x14ac:dyDescent="0.2"/>
    <row r="41" spans="1:11" s="1" customFormat="1" ht="10.5" x14ac:dyDescent="0.15">
      <c r="K41" s="5"/>
    </row>
  </sheetData>
  <mergeCells count="32">
    <mergeCell ref="A39:K39"/>
    <mergeCell ref="C24:C30"/>
    <mergeCell ref="D24:D30"/>
    <mergeCell ref="E24:E30"/>
    <mergeCell ref="G24:G30"/>
    <mergeCell ref="G31:G37"/>
    <mergeCell ref="K25:K30"/>
    <mergeCell ref="B31:B37"/>
    <mergeCell ref="B24:B30"/>
    <mergeCell ref="C31:C37"/>
    <mergeCell ref="D31:D37"/>
    <mergeCell ref="E31:E37"/>
    <mergeCell ref="A3:K3"/>
    <mergeCell ref="A4:A5"/>
    <mergeCell ref="B4:B5"/>
    <mergeCell ref="C4:C5"/>
    <mergeCell ref="D4:D5"/>
    <mergeCell ref="E4:E5"/>
    <mergeCell ref="K4:K5"/>
    <mergeCell ref="G4:J4"/>
    <mergeCell ref="F4:F5"/>
    <mergeCell ref="B8:B16"/>
    <mergeCell ref="E8:E16"/>
    <mergeCell ref="K8:K11"/>
    <mergeCell ref="E17:E23"/>
    <mergeCell ref="B17:B23"/>
    <mergeCell ref="C17:C23"/>
    <mergeCell ref="K17:K19"/>
    <mergeCell ref="C8:C16"/>
    <mergeCell ref="D8:D16"/>
    <mergeCell ref="D17:D23"/>
    <mergeCell ref="G8:G1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topLeftCell="A79" zoomScale="80" zoomScaleNormal="80" workbookViewId="0">
      <selection activeCell="K68" sqref="K68"/>
    </sheetView>
  </sheetViews>
  <sheetFormatPr defaultRowHeight="15" x14ac:dyDescent="0.25"/>
  <cols>
    <col min="1" max="1" width="4.42578125" style="31" customWidth="1"/>
    <col min="2" max="2" width="21.140625" style="31" customWidth="1"/>
    <col min="3" max="3" width="76.140625" style="31" customWidth="1"/>
    <col min="4" max="4" width="10.7109375" style="31" customWidth="1"/>
    <col min="5" max="5" width="11.42578125" style="31" customWidth="1"/>
    <col min="6" max="6" width="16.42578125" style="31" customWidth="1"/>
    <col min="7" max="7" width="12.85546875" style="31" customWidth="1"/>
    <col min="8" max="8" width="15.5703125" style="31" customWidth="1"/>
    <col min="9" max="9" width="6.42578125" style="31" customWidth="1"/>
    <col min="10" max="10" width="7.140625" style="31" customWidth="1"/>
    <col min="11" max="11" width="16.7109375" style="31" customWidth="1"/>
    <col min="12" max="12" width="12.7109375" style="31" customWidth="1"/>
    <col min="13" max="13" width="11.42578125" style="31" customWidth="1"/>
    <col min="14" max="14" width="43.42578125" style="31" customWidth="1"/>
    <col min="15" max="16384" width="9.140625" style="31"/>
  </cols>
  <sheetData>
    <row r="1" spans="1:15" ht="31.5" customHeight="1" x14ac:dyDescent="0.25">
      <c r="A1" s="140" t="s">
        <v>172</v>
      </c>
      <c r="B1" s="141"/>
      <c r="C1" s="141"/>
      <c r="D1" s="141"/>
      <c r="E1" s="141"/>
      <c r="F1" s="141"/>
      <c r="G1" s="141"/>
      <c r="H1" s="141"/>
      <c r="I1" s="141"/>
      <c r="J1" s="141"/>
      <c r="K1" s="141"/>
      <c r="L1" s="141"/>
      <c r="M1" s="141"/>
      <c r="N1" s="142"/>
      <c r="O1" s="41"/>
    </row>
    <row r="2" spans="1:15" ht="15.75" customHeight="1" x14ac:dyDescent="0.25">
      <c r="A2" s="140" t="s">
        <v>126</v>
      </c>
      <c r="B2" s="141"/>
      <c r="C2" s="141"/>
      <c r="D2" s="141"/>
      <c r="E2" s="141"/>
      <c r="F2" s="141"/>
      <c r="G2" s="141"/>
      <c r="H2" s="141"/>
      <c r="I2" s="141"/>
      <c r="J2" s="141"/>
      <c r="K2" s="141"/>
      <c r="L2" s="141"/>
      <c r="M2" s="141"/>
      <c r="N2" s="142"/>
      <c r="O2" s="41"/>
    </row>
    <row r="3" spans="1:15" ht="15.75" x14ac:dyDescent="0.25">
      <c r="A3" s="143" t="s">
        <v>5</v>
      </c>
      <c r="B3" s="143" t="s">
        <v>125</v>
      </c>
      <c r="C3" s="143" t="s">
        <v>124</v>
      </c>
      <c r="D3" s="144" t="s">
        <v>123</v>
      </c>
      <c r="E3" s="145"/>
      <c r="F3" s="143" t="s">
        <v>122</v>
      </c>
      <c r="G3" s="143" t="s">
        <v>121</v>
      </c>
      <c r="H3" s="143" t="s">
        <v>120</v>
      </c>
      <c r="I3" s="143" t="s">
        <v>119</v>
      </c>
      <c r="J3" s="143"/>
      <c r="K3" s="143"/>
      <c r="L3" s="143"/>
      <c r="M3" s="143"/>
      <c r="N3" s="143" t="s">
        <v>118</v>
      </c>
      <c r="O3" s="40"/>
    </row>
    <row r="4" spans="1:15" ht="69" customHeight="1" x14ac:dyDescent="0.25">
      <c r="A4" s="143"/>
      <c r="B4" s="143"/>
      <c r="C4" s="143"/>
      <c r="D4" s="146"/>
      <c r="E4" s="147"/>
      <c r="F4" s="143"/>
      <c r="G4" s="143"/>
      <c r="H4" s="143"/>
      <c r="I4" s="143" t="s">
        <v>117</v>
      </c>
      <c r="J4" s="143"/>
      <c r="K4" s="143" t="s">
        <v>116</v>
      </c>
      <c r="L4" s="143"/>
      <c r="M4" s="148" t="s">
        <v>181</v>
      </c>
      <c r="N4" s="143"/>
      <c r="O4" s="40"/>
    </row>
    <row r="5" spans="1:15" ht="57" customHeight="1" x14ac:dyDescent="0.25">
      <c r="A5" s="143"/>
      <c r="B5" s="143"/>
      <c r="C5" s="143"/>
      <c r="D5" s="39" t="s">
        <v>115</v>
      </c>
      <c r="E5" s="39" t="s">
        <v>114</v>
      </c>
      <c r="F5" s="143"/>
      <c r="G5" s="143"/>
      <c r="H5" s="143"/>
      <c r="I5" s="39" t="s">
        <v>113</v>
      </c>
      <c r="J5" s="39" t="s">
        <v>112</v>
      </c>
      <c r="K5" s="39" t="s">
        <v>111</v>
      </c>
      <c r="L5" s="39" t="s">
        <v>110</v>
      </c>
      <c r="M5" s="148"/>
      <c r="N5" s="143"/>
      <c r="O5" s="32"/>
    </row>
    <row r="6" spans="1:15" x14ac:dyDescent="0.25">
      <c r="A6" s="38">
        <v>1</v>
      </c>
      <c r="B6" s="38">
        <v>2</v>
      </c>
      <c r="C6" s="38">
        <v>3</v>
      </c>
      <c r="D6" s="38">
        <v>4</v>
      </c>
      <c r="E6" s="38">
        <v>5</v>
      </c>
      <c r="F6" s="38">
        <v>6</v>
      </c>
      <c r="G6" s="38">
        <v>7</v>
      </c>
      <c r="H6" s="38">
        <v>8</v>
      </c>
      <c r="I6" s="38">
        <v>9</v>
      </c>
      <c r="J6" s="38">
        <v>10</v>
      </c>
      <c r="K6" s="38">
        <v>11</v>
      </c>
      <c r="L6" s="38">
        <v>12</v>
      </c>
      <c r="M6" s="38">
        <v>13</v>
      </c>
      <c r="N6" s="38">
        <v>14</v>
      </c>
      <c r="O6" s="32"/>
    </row>
    <row r="7" spans="1:15" ht="34.5" customHeight="1" x14ac:dyDescent="0.25">
      <c r="A7" s="103" t="s">
        <v>132</v>
      </c>
      <c r="B7" s="104"/>
      <c r="C7" s="104"/>
      <c r="D7" s="104"/>
      <c r="E7" s="104"/>
      <c r="F7" s="104"/>
      <c r="G7" s="105"/>
      <c r="H7" s="51" t="s">
        <v>109</v>
      </c>
      <c r="I7" s="35"/>
      <c r="J7" s="35"/>
      <c r="K7" s="66">
        <f>K30+K34+K38+K42+K46+K50+K54+K58+K63+K67+K72+K76+K80</f>
        <v>865351.60000000009</v>
      </c>
      <c r="L7" s="66">
        <f>L30+L34+L38+L42+L46+L50+L54+L58+L63+L67+L72+L76+L80</f>
        <v>502773.853</v>
      </c>
      <c r="M7" s="67">
        <f>L7/K7</f>
        <v>0.58100528501940707</v>
      </c>
      <c r="N7" s="61"/>
      <c r="O7" s="32"/>
    </row>
    <row r="8" spans="1:15" ht="26.25" customHeight="1" x14ac:dyDescent="0.25">
      <c r="A8" s="103" t="s">
        <v>6</v>
      </c>
      <c r="B8" s="104"/>
      <c r="C8" s="104"/>
      <c r="D8" s="104"/>
      <c r="E8" s="104"/>
      <c r="F8" s="104"/>
      <c r="G8" s="105"/>
      <c r="H8" s="36"/>
      <c r="I8" s="35"/>
      <c r="J8" s="35"/>
      <c r="K8" s="35"/>
      <c r="L8" s="35"/>
      <c r="M8" s="35"/>
      <c r="N8" s="61"/>
      <c r="O8" s="32"/>
    </row>
    <row r="9" spans="1:15" ht="46.5" customHeight="1" x14ac:dyDescent="0.25">
      <c r="A9" s="112" t="s">
        <v>75</v>
      </c>
      <c r="B9" s="113"/>
      <c r="C9" s="113"/>
      <c r="D9" s="113"/>
      <c r="E9" s="113"/>
      <c r="F9" s="113"/>
      <c r="G9" s="114"/>
      <c r="H9" s="51" t="s">
        <v>108</v>
      </c>
      <c r="I9" s="56" t="s">
        <v>77</v>
      </c>
      <c r="J9" s="56" t="s">
        <v>77</v>
      </c>
      <c r="K9" s="57">
        <v>0</v>
      </c>
      <c r="L9" s="57">
        <v>0</v>
      </c>
      <c r="M9" s="58">
        <v>0</v>
      </c>
      <c r="N9" s="61" t="s">
        <v>174</v>
      </c>
      <c r="O9" s="32"/>
    </row>
    <row r="10" spans="1:15" ht="204" customHeight="1" x14ac:dyDescent="0.25">
      <c r="A10" s="175" t="s">
        <v>60</v>
      </c>
      <c r="B10" s="106" t="s">
        <v>39</v>
      </c>
      <c r="C10" s="106" t="s">
        <v>208</v>
      </c>
      <c r="D10" s="137">
        <v>43405</v>
      </c>
      <c r="E10" s="137"/>
      <c r="F10" s="106" t="s">
        <v>182</v>
      </c>
      <c r="G10" s="179">
        <v>43435</v>
      </c>
      <c r="H10" s="36" t="s">
        <v>107</v>
      </c>
      <c r="I10" s="47" t="s">
        <v>77</v>
      </c>
      <c r="J10" s="47" t="s">
        <v>77</v>
      </c>
      <c r="K10" s="48">
        <v>0</v>
      </c>
      <c r="L10" s="48">
        <v>0</v>
      </c>
      <c r="M10" s="49">
        <v>0</v>
      </c>
      <c r="N10" s="68"/>
      <c r="O10" s="32"/>
    </row>
    <row r="11" spans="1:15" ht="25.5" x14ac:dyDescent="0.25">
      <c r="A11" s="164"/>
      <c r="B11" s="107"/>
      <c r="C11" s="107"/>
      <c r="D11" s="138"/>
      <c r="E11" s="138"/>
      <c r="F11" s="107"/>
      <c r="G11" s="135"/>
      <c r="H11" s="37" t="s">
        <v>106</v>
      </c>
      <c r="I11" s="47" t="s">
        <v>77</v>
      </c>
      <c r="J11" s="47" t="s">
        <v>77</v>
      </c>
      <c r="K11" s="48">
        <v>0</v>
      </c>
      <c r="L11" s="48">
        <v>0</v>
      </c>
      <c r="M11" s="49">
        <v>0</v>
      </c>
      <c r="N11" s="61"/>
      <c r="O11" s="32"/>
    </row>
    <row r="12" spans="1:15" ht="44.25" customHeight="1" x14ac:dyDescent="0.25">
      <c r="A12" s="165"/>
      <c r="B12" s="108"/>
      <c r="C12" s="108"/>
      <c r="D12" s="139"/>
      <c r="E12" s="139"/>
      <c r="F12" s="108"/>
      <c r="G12" s="136"/>
      <c r="H12" s="36" t="s">
        <v>105</v>
      </c>
      <c r="I12" s="47" t="s">
        <v>77</v>
      </c>
      <c r="J12" s="47" t="s">
        <v>77</v>
      </c>
      <c r="K12" s="48">
        <v>0</v>
      </c>
      <c r="L12" s="48">
        <v>0</v>
      </c>
      <c r="M12" s="49">
        <v>0</v>
      </c>
      <c r="N12" s="61"/>
      <c r="O12" s="32"/>
    </row>
    <row r="13" spans="1:15" ht="46.5" customHeight="1" x14ac:dyDescent="0.25">
      <c r="A13" s="112" t="s">
        <v>80</v>
      </c>
      <c r="B13" s="113"/>
      <c r="C13" s="113"/>
      <c r="D13" s="113"/>
      <c r="E13" s="113"/>
      <c r="F13" s="113"/>
      <c r="G13" s="114"/>
      <c r="H13" s="51" t="s">
        <v>108</v>
      </c>
      <c r="I13" s="56" t="s">
        <v>77</v>
      </c>
      <c r="J13" s="56" t="s">
        <v>77</v>
      </c>
      <c r="K13" s="57">
        <v>0</v>
      </c>
      <c r="L13" s="57">
        <v>0</v>
      </c>
      <c r="M13" s="58">
        <v>0</v>
      </c>
      <c r="N13" s="61" t="s">
        <v>174</v>
      </c>
      <c r="O13" s="32"/>
    </row>
    <row r="14" spans="1:15" ht="85.5" customHeight="1" x14ac:dyDescent="0.25">
      <c r="A14" s="175" t="s">
        <v>61</v>
      </c>
      <c r="B14" s="106" t="s">
        <v>39</v>
      </c>
      <c r="C14" s="106" t="s">
        <v>209</v>
      </c>
      <c r="D14" s="137">
        <v>43405</v>
      </c>
      <c r="E14" s="137"/>
      <c r="F14" s="106" t="s">
        <v>182</v>
      </c>
      <c r="G14" s="179">
        <v>43435</v>
      </c>
      <c r="H14" s="36" t="s">
        <v>107</v>
      </c>
      <c r="I14" s="47" t="s">
        <v>77</v>
      </c>
      <c r="J14" s="47" t="s">
        <v>77</v>
      </c>
      <c r="K14" s="48">
        <v>0</v>
      </c>
      <c r="L14" s="48">
        <v>0</v>
      </c>
      <c r="M14" s="49">
        <v>0</v>
      </c>
      <c r="N14" s="61"/>
      <c r="O14" s="32"/>
    </row>
    <row r="15" spans="1:15" ht="33" customHeight="1" x14ac:dyDescent="0.25">
      <c r="A15" s="164"/>
      <c r="B15" s="107"/>
      <c r="C15" s="107"/>
      <c r="D15" s="138"/>
      <c r="E15" s="138"/>
      <c r="F15" s="107"/>
      <c r="G15" s="135"/>
      <c r="H15" s="36" t="s">
        <v>106</v>
      </c>
      <c r="I15" s="47" t="s">
        <v>77</v>
      </c>
      <c r="J15" s="47" t="s">
        <v>77</v>
      </c>
      <c r="K15" s="48">
        <v>0</v>
      </c>
      <c r="L15" s="48">
        <v>0</v>
      </c>
      <c r="M15" s="49">
        <v>0</v>
      </c>
      <c r="N15" s="61"/>
      <c r="O15" s="32"/>
    </row>
    <row r="16" spans="1:15" ht="36.75" customHeight="1" x14ac:dyDescent="0.25">
      <c r="A16" s="165"/>
      <c r="B16" s="108"/>
      <c r="C16" s="108"/>
      <c r="D16" s="139"/>
      <c r="E16" s="139"/>
      <c r="F16" s="108"/>
      <c r="G16" s="136"/>
      <c r="H16" s="36" t="s">
        <v>105</v>
      </c>
      <c r="I16" s="47" t="s">
        <v>77</v>
      </c>
      <c r="J16" s="47" t="s">
        <v>77</v>
      </c>
      <c r="K16" s="48">
        <v>0</v>
      </c>
      <c r="L16" s="48">
        <v>0</v>
      </c>
      <c r="M16" s="49">
        <v>0</v>
      </c>
      <c r="N16" s="61"/>
      <c r="O16" s="32"/>
    </row>
    <row r="17" spans="1:15" ht="43.5" customHeight="1" x14ac:dyDescent="0.25">
      <c r="A17" s="112" t="s">
        <v>69</v>
      </c>
      <c r="B17" s="113"/>
      <c r="C17" s="113"/>
      <c r="D17" s="113"/>
      <c r="E17" s="113"/>
      <c r="F17" s="113"/>
      <c r="G17" s="114"/>
      <c r="H17" s="51" t="s">
        <v>108</v>
      </c>
      <c r="I17" s="56" t="s">
        <v>77</v>
      </c>
      <c r="J17" s="56" t="s">
        <v>77</v>
      </c>
      <c r="K17" s="57">
        <v>0</v>
      </c>
      <c r="L17" s="57">
        <v>0</v>
      </c>
      <c r="M17" s="58">
        <v>0</v>
      </c>
      <c r="N17" s="61" t="s">
        <v>174</v>
      </c>
      <c r="O17" s="32"/>
    </row>
    <row r="18" spans="1:15" ht="67.5" customHeight="1" x14ac:dyDescent="0.25">
      <c r="A18" s="175" t="s">
        <v>62</v>
      </c>
      <c r="B18" s="106" t="s">
        <v>39</v>
      </c>
      <c r="C18" s="106" t="s">
        <v>187</v>
      </c>
      <c r="D18" s="137">
        <v>43101</v>
      </c>
      <c r="E18" s="137"/>
      <c r="F18" s="106" t="s">
        <v>182</v>
      </c>
      <c r="G18" s="179">
        <v>43101</v>
      </c>
      <c r="H18" s="36" t="s">
        <v>107</v>
      </c>
      <c r="I18" s="47" t="s">
        <v>77</v>
      </c>
      <c r="J18" s="47" t="s">
        <v>77</v>
      </c>
      <c r="K18" s="48">
        <v>0</v>
      </c>
      <c r="L18" s="48">
        <v>0</v>
      </c>
      <c r="M18" s="49">
        <v>0</v>
      </c>
      <c r="N18" s="61"/>
      <c r="O18" s="32"/>
    </row>
    <row r="19" spans="1:15" ht="24.75" customHeight="1" x14ac:dyDescent="0.25">
      <c r="A19" s="164"/>
      <c r="B19" s="107"/>
      <c r="C19" s="107"/>
      <c r="D19" s="138"/>
      <c r="E19" s="138"/>
      <c r="F19" s="107"/>
      <c r="G19" s="135"/>
      <c r="H19" s="36" t="s">
        <v>106</v>
      </c>
      <c r="I19" s="47" t="s">
        <v>77</v>
      </c>
      <c r="J19" s="47" t="s">
        <v>77</v>
      </c>
      <c r="K19" s="48">
        <v>0</v>
      </c>
      <c r="L19" s="48">
        <v>0</v>
      </c>
      <c r="M19" s="49">
        <v>0</v>
      </c>
      <c r="N19" s="61"/>
      <c r="O19" s="32"/>
    </row>
    <row r="20" spans="1:15" ht="48" customHeight="1" x14ac:dyDescent="0.25">
      <c r="A20" s="165"/>
      <c r="B20" s="108"/>
      <c r="C20" s="108"/>
      <c r="D20" s="139"/>
      <c r="E20" s="139"/>
      <c r="F20" s="108"/>
      <c r="G20" s="136"/>
      <c r="H20" s="36" t="s">
        <v>105</v>
      </c>
      <c r="I20" s="47" t="s">
        <v>77</v>
      </c>
      <c r="J20" s="47" t="s">
        <v>77</v>
      </c>
      <c r="K20" s="48">
        <v>0</v>
      </c>
      <c r="L20" s="48">
        <v>0</v>
      </c>
      <c r="M20" s="49">
        <v>0</v>
      </c>
      <c r="N20" s="61"/>
      <c r="O20" s="32"/>
    </row>
    <row r="21" spans="1:15" ht="22.5" customHeight="1" x14ac:dyDescent="0.25">
      <c r="A21" s="112" t="s">
        <v>68</v>
      </c>
      <c r="B21" s="113"/>
      <c r="C21" s="113"/>
      <c r="D21" s="113"/>
      <c r="E21" s="113"/>
      <c r="F21" s="113"/>
      <c r="G21" s="114"/>
      <c r="H21" s="51" t="s">
        <v>108</v>
      </c>
      <c r="I21" s="56" t="s">
        <v>77</v>
      </c>
      <c r="J21" s="56" t="s">
        <v>77</v>
      </c>
      <c r="K21" s="57">
        <v>0</v>
      </c>
      <c r="L21" s="57">
        <v>0</v>
      </c>
      <c r="M21" s="58">
        <v>0</v>
      </c>
      <c r="N21" s="61" t="s">
        <v>174</v>
      </c>
      <c r="O21" s="32"/>
    </row>
    <row r="22" spans="1:15" ht="22.5" customHeight="1" x14ac:dyDescent="0.25">
      <c r="A22" s="175" t="s">
        <v>63</v>
      </c>
      <c r="B22" s="106" t="s">
        <v>39</v>
      </c>
      <c r="C22" s="106" t="s">
        <v>188</v>
      </c>
      <c r="D22" s="137">
        <v>43101</v>
      </c>
      <c r="E22" s="137"/>
      <c r="F22" s="106" t="s">
        <v>182</v>
      </c>
      <c r="G22" s="179">
        <v>43101</v>
      </c>
      <c r="H22" s="36" t="s">
        <v>107</v>
      </c>
      <c r="I22" s="47" t="s">
        <v>77</v>
      </c>
      <c r="J22" s="47" t="s">
        <v>77</v>
      </c>
      <c r="K22" s="48">
        <v>0</v>
      </c>
      <c r="L22" s="48">
        <v>0</v>
      </c>
      <c r="M22" s="49">
        <v>0</v>
      </c>
      <c r="N22" s="61"/>
      <c r="O22" s="32"/>
    </row>
    <row r="23" spans="1:15" ht="22.5" customHeight="1" x14ac:dyDescent="0.25">
      <c r="A23" s="164"/>
      <c r="B23" s="107"/>
      <c r="C23" s="107"/>
      <c r="D23" s="138"/>
      <c r="E23" s="138"/>
      <c r="F23" s="107"/>
      <c r="G23" s="135"/>
      <c r="H23" s="36" t="s">
        <v>106</v>
      </c>
      <c r="I23" s="47" t="s">
        <v>77</v>
      </c>
      <c r="J23" s="47" t="s">
        <v>77</v>
      </c>
      <c r="K23" s="48">
        <v>0</v>
      </c>
      <c r="L23" s="48">
        <v>0</v>
      </c>
      <c r="M23" s="49">
        <v>0</v>
      </c>
      <c r="N23" s="61"/>
      <c r="O23" s="32"/>
    </row>
    <row r="24" spans="1:15" ht="93.75" customHeight="1" x14ac:dyDescent="0.25">
      <c r="A24" s="165"/>
      <c r="B24" s="108"/>
      <c r="C24" s="108"/>
      <c r="D24" s="139"/>
      <c r="E24" s="139"/>
      <c r="F24" s="108"/>
      <c r="G24" s="136"/>
      <c r="H24" s="36" t="s">
        <v>105</v>
      </c>
      <c r="I24" s="47" t="s">
        <v>77</v>
      </c>
      <c r="J24" s="47" t="s">
        <v>77</v>
      </c>
      <c r="K24" s="48">
        <v>0</v>
      </c>
      <c r="L24" s="48">
        <v>0</v>
      </c>
      <c r="M24" s="49">
        <v>0</v>
      </c>
      <c r="N24" s="61"/>
      <c r="O24" s="32"/>
    </row>
    <row r="25" spans="1:15" ht="54" customHeight="1" x14ac:dyDescent="0.25">
      <c r="A25" s="112" t="s">
        <v>81</v>
      </c>
      <c r="B25" s="113"/>
      <c r="C25" s="113"/>
      <c r="D25" s="113"/>
      <c r="E25" s="113"/>
      <c r="F25" s="113"/>
      <c r="G25" s="114"/>
      <c r="H25" s="51" t="s">
        <v>108</v>
      </c>
      <c r="I25" s="56" t="s">
        <v>77</v>
      </c>
      <c r="J25" s="56" t="s">
        <v>77</v>
      </c>
      <c r="K25" s="57">
        <v>0</v>
      </c>
      <c r="L25" s="57">
        <v>0</v>
      </c>
      <c r="M25" s="58">
        <v>0</v>
      </c>
      <c r="N25" s="61"/>
      <c r="O25" s="32"/>
    </row>
    <row r="26" spans="1:15" ht="51.75" customHeight="1" x14ac:dyDescent="0.25">
      <c r="A26" s="175" t="s">
        <v>64</v>
      </c>
      <c r="B26" s="106" t="s">
        <v>39</v>
      </c>
      <c r="C26" s="190" t="s">
        <v>205</v>
      </c>
      <c r="D26" s="137">
        <v>43405</v>
      </c>
      <c r="E26" s="137"/>
      <c r="F26" s="106" t="s">
        <v>182</v>
      </c>
      <c r="G26" s="179">
        <v>43435</v>
      </c>
      <c r="H26" s="36" t="s">
        <v>107</v>
      </c>
      <c r="I26" s="47" t="s">
        <v>77</v>
      </c>
      <c r="J26" s="47" t="s">
        <v>77</v>
      </c>
      <c r="K26" s="48">
        <v>0</v>
      </c>
      <c r="L26" s="48">
        <v>0</v>
      </c>
      <c r="M26" s="49">
        <v>0</v>
      </c>
      <c r="N26" s="61"/>
      <c r="O26" s="32"/>
    </row>
    <row r="27" spans="1:15" ht="22.5" customHeight="1" x14ac:dyDescent="0.25">
      <c r="A27" s="164"/>
      <c r="B27" s="107"/>
      <c r="C27" s="173"/>
      <c r="D27" s="138"/>
      <c r="E27" s="138"/>
      <c r="F27" s="107"/>
      <c r="G27" s="135"/>
      <c r="H27" s="36" t="s">
        <v>106</v>
      </c>
      <c r="I27" s="47" t="s">
        <v>77</v>
      </c>
      <c r="J27" s="47" t="s">
        <v>77</v>
      </c>
      <c r="K27" s="48">
        <v>0</v>
      </c>
      <c r="L27" s="48">
        <v>0</v>
      </c>
      <c r="M27" s="49">
        <v>0</v>
      </c>
      <c r="N27" s="61"/>
      <c r="O27" s="32"/>
    </row>
    <row r="28" spans="1:15" ht="36.75" customHeight="1" x14ac:dyDescent="0.25">
      <c r="A28" s="165"/>
      <c r="B28" s="108"/>
      <c r="C28" s="174"/>
      <c r="D28" s="139"/>
      <c r="E28" s="139"/>
      <c r="F28" s="108"/>
      <c r="G28" s="136"/>
      <c r="H28" s="36" t="s">
        <v>105</v>
      </c>
      <c r="I28" s="47" t="s">
        <v>77</v>
      </c>
      <c r="J28" s="47" t="s">
        <v>77</v>
      </c>
      <c r="K28" s="48">
        <v>0</v>
      </c>
      <c r="L28" s="48">
        <v>0</v>
      </c>
      <c r="M28" s="49">
        <v>0</v>
      </c>
      <c r="N28" s="61"/>
      <c r="O28" s="32"/>
    </row>
    <row r="29" spans="1:15" ht="22.5" customHeight="1" x14ac:dyDescent="0.25">
      <c r="A29" s="109" t="s">
        <v>133</v>
      </c>
      <c r="B29" s="110"/>
      <c r="C29" s="110"/>
      <c r="D29" s="110"/>
      <c r="E29" s="110"/>
      <c r="F29" s="110"/>
      <c r="G29" s="111"/>
      <c r="H29" s="36"/>
      <c r="I29" s="35"/>
      <c r="J29" s="35"/>
      <c r="K29" s="35"/>
      <c r="L29" s="35"/>
      <c r="M29" s="35"/>
      <c r="N29" s="61"/>
      <c r="O29" s="32"/>
    </row>
    <row r="30" spans="1:15" ht="48" customHeight="1" x14ac:dyDescent="0.25">
      <c r="A30" s="149" t="s">
        <v>134</v>
      </c>
      <c r="B30" s="150"/>
      <c r="C30" s="150"/>
      <c r="D30" s="150"/>
      <c r="E30" s="150"/>
      <c r="F30" s="150"/>
      <c r="G30" s="151"/>
      <c r="H30" s="51" t="s">
        <v>108</v>
      </c>
      <c r="I30" s="56" t="s">
        <v>77</v>
      </c>
      <c r="J30" s="56" t="s">
        <v>77</v>
      </c>
      <c r="K30" s="60">
        <f>K31+K32+K33</f>
        <v>265033.90000000002</v>
      </c>
      <c r="L30" s="84">
        <f>L31+L32+L33</f>
        <v>149393</v>
      </c>
      <c r="M30" s="85">
        <f>L30/K30</f>
        <v>0.56367506194490591</v>
      </c>
      <c r="N30" s="61"/>
      <c r="O30" s="32"/>
    </row>
    <row r="31" spans="1:15" ht="39" customHeight="1" x14ac:dyDescent="0.25">
      <c r="A31" s="175" t="s">
        <v>60</v>
      </c>
      <c r="B31" s="125" t="s">
        <v>135</v>
      </c>
      <c r="C31" s="152" t="s">
        <v>77</v>
      </c>
      <c r="D31" s="155">
        <v>44196</v>
      </c>
      <c r="E31" s="206" t="s">
        <v>77</v>
      </c>
      <c r="F31" s="152" t="s">
        <v>136</v>
      </c>
      <c r="G31" s="155">
        <v>43435</v>
      </c>
      <c r="H31" s="77" t="s">
        <v>107</v>
      </c>
      <c r="I31" s="78"/>
      <c r="J31" s="78"/>
      <c r="K31" s="79">
        <v>265033.90000000002</v>
      </c>
      <c r="L31" s="79">
        <v>149393</v>
      </c>
      <c r="M31" s="80">
        <f>L31/K31</f>
        <v>0.56367506194490591</v>
      </c>
      <c r="N31" s="158" t="s">
        <v>192</v>
      </c>
      <c r="O31" s="32"/>
    </row>
    <row r="32" spans="1:15" ht="32.25" customHeight="1" x14ac:dyDescent="0.25">
      <c r="A32" s="164"/>
      <c r="B32" s="126"/>
      <c r="C32" s="153"/>
      <c r="D32" s="156"/>
      <c r="E32" s="207"/>
      <c r="F32" s="153"/>
      <c r="G32" s="156"/>
      <c r="H32" s="77" t="s">
        <v>106</v>
      </c>
      <c r="I32" s="78" t="s">
        <v>77</v>
      </c>
      <c r="J32" s="78" t="s">
        <v>77</v>
      </c>
      <c r="K32" s="79">
        <v>0</v>
      </c>
      <c r="L32" s="79">
        <v>0</v>
      </c>
      <c r="M32" s="80" t="s">
        <v>77</v>
      </c>
      <c r="N32" s="159"/>
      <c r="O32" s="32"/>
    </row>
    <row r="33" spans="1:15" ht="30.75" customHeight="1" x14ac:dyDescent="0.25">
      <c r="A33" s="165"/>
      <c r="B33" s="127"/>
      <c r="C33" s="154"/>
      <c r="D33" s="157"/>
      <c r="E33" s="208"/>
      <c r="F33" s="154"/>
      <c r="G33" s="157"/>
      <c r="H33" s="77" t="s">
        <v>105</v>
      </c>
      <c r="I33" s="78" t="s">
        <v>77</v>
      </c>
      <c r="J33" s="78" t="s">
        <v>77</v>
      </c>
      <c r="K33" s="79">
        <v>0</v>
      </c>
      <c r="L33" s="79">
        <v>0</v>
      </c>
      <c r="M33" s="80" t="s">
        <v>77</v>
      </c>
      <c r="N33" s="160"/>
      <c r="O33" s="32"/>
    </row>
    <row r="34" spans="1:15" ht="41.25" customHeight="1" x14ac:dyDescent="0.25">
      <c r="A34" s="128" t="s">
        <v>137</v>
      </c>
      <c r="B34" s="129"/>
      <c r="C34" s="129"/>
      <c r="D34" s="129"/>
      <c r="E34" s="129"/>
      <c r="F34" s="129"/>
      <c r="G34" s="130"/>
      <c r="H34" s="51" t="s">
        <v>108</v>
      </c>
      <c r="I34" s="56" t="s">
        <v>77</v>
      </c>
      <c r="J34" s="56" t="s">
        <v>77</v>
      </c>
      <c r="K34" s="60">
        <f>K35+K36+K37</f>
        <v>34191.199999999997</v>
      </c>
      <c r="L34" s="84">
        <f>L35+L36+L37</f>
        <v>34191.199999999997</v>
      </c>
      <c r="M34" s="85">
        <f>L34/K34</f>
        <v>1</v>
      </c>
      <c r="N34" s="61"/>
      <c r="O34" s="32"/>
    </row>
    <row r="35" spans="1:15" ht="39" customHeight="1" x14ac:dyDescent="0.25">
      <c r="A35" s="175" t="s">
        <v>61</v>
      </c>
      <c r="B35" s="125" t="s">
        <v>135</v>
      </c>
      <c r="C35" s="115" t="s">
        <v>77</v>
      </c>
      <c r="D35" s="179">
        <v>44196</v>
      </c>
      <c r="E35" s="115" t="s">
        <v>77</v>
      </c>
      <c r="F35" s="134" t="s">
        <v>136</v>
      </c>
      <c r="G35" s="156">
        <v>43435</v>
      </c>
      <c r="H35" s="36" t="s">
        <v>107</v>
      </c>
      <c r="I35" s="47"/>
      <c r="J35" s="47"/>
      <c r="K35" s="79">
        <v>30953.599999999999</v>
      </c>
      <c r="L35" s="79">
        <v>30953.599999999999</v>
      </c>
      <c r="M35" s="80">
        <f>L35/K35</f>
        <v>1</v>
      </c>
      <c r="N35" s="161" t="s">
        <v>192</v>
      </c>
      <c r="O35" s="32"/>
    </row>
    <row r="36" spans="1:15" ht="25.5" customHeight="1" x14ac:dyDescent="0.25">
      <c r="A36" s="164"/>
      <c r="B36" s="126"/>
      <c r="C36" s="116"/>
      <c r="D36" s="118"/>
      <c r="E36" s="116"/>
      <c r="F36" s="135"/>
      <c r="G36" s="156"/>
      <c r="H36" s="36" t="s">
        <v>106</v>
      </c>
      <c r="I36" s="47" t="s">
        <v>77</v>
      </c>
      <c r="J36" s="47" t="s">
        <v>77</v>
      </c>
      <c r="K36" s="48">
        <v>3237.6</v>
      </c>
      <c r="L36" s="48">
        <v>3237.6</v>
      </c>
      <c r="M36" s="87">
        <f>L36/K36</f>
        <v>1</v>
      </c>
      <c r="N36" s="162"/>
      <c r="O36" s="32"/>
    </row>
    <row r="37" spans="1:15" ht="25.5" customHeight="1" x14ac:dyDescent="0.25">
      <c r="A37" s="165"/>
      <c r="B37" s="127"/>
      <c r="C37" s="117"/>
      <c r="D37" s="119"/>
      <c r="E37" s="117"/>
      <c r="F37" s="136"/>
      <c r="G37" s="157"/>
      <c r="H37" s="36" t="s">
        <v>105</v>
      </c>
      <c r="I37" s="47" t="s">
        <v>77</v>
      </c>
      <c r="J37" s="47" t="s">
        <v>77</v>
      </c>
      <c r="K37" s="48">
        <v>0</v>
      </c>
      <c r="L37" s="48">
        <v>0</v>
      </c>
      <c r="M37" s="49" t="s">
        <v>77</v>
      </c>
      <c r="N37" s="163"/>
      <c r="O37" s="32"/>
    </row>
    <row r="38" spans="1:15" ht="46.5" customHeight="1" x14ac:dyDescent="0.25">
      <c r="A38" s="128" t="s">
        <v>138</v>
      </c>
      <c r="B38" s="129"/>
      <c r="C38" s="129"/>
      <c r="D38" s="129"/>
      <c r="E38" s="129"/>
      <c r="F38" s="129"/>
      <c r="G38" s="130"/>
      <c r="H38" s="51" t="s">
        <v>108</v>
      </c>
      <c r="I38" s="56" t="s">
        <v>77</v>
      </c>
      <c r="J38" s="56" t="s">
        <v>77</v>
      </c>
      <c r="K38" s="60">
        <f>SUM(K39:K41)</f>
        <v>30232.799999999999</v>
      </c>
      <c r="L38" s="84">
        <f>L39+L40+L41</f>
        <v>30232.799999999999</v>
      </c>
      <c r="M38" s="85">
        <f>L38/K38</f>
        <v>1</v>
      </c>
      <c r="N38" s="61"/>
      <c r="O38" s="32"/>
    </row>
    <row r="39" spans="1:15" ht="38.25" customHeight="1" x14ac:dyDescent="0.25">
      <c r="A39" s="175" t="s">
        <v>62</v>
      </c>
      <c r="B39" s="125" t="s">
        <v>135</v>
      </c>
      <c r="C39" s="115" t="s">
        <v>77</v>
      </c>
      <c r="D39" s="203">
        <v>44196</v>
      </c>
      <c r="E39" s="115" t="s">
        <v>77</v>
      </c>
      <c r="F39" s="134" t="s">
        <v>136</v>
      </c>
      <c r="G39" s="118">
        <v>43435</v>
      </c>
      <c r="H39" s="36" t="s">
        <v>107</v>
      </c>
      <c r="I39" s="47"/>
      <c r="J39" s="47"/>
      <c r="K39" s="79">
        <v>30232.799999999999</v>
      </c>
      <c r="L39" s="79">
        <v>30232.799999999999</v>
      </c>
      <c r="M39" s="80">
        <f>L39/K39</f>
        <v>1</v>
      </c>
      <c r="N39" s="122" t="s">
        <v>192</v>
      </c>
      <c r="O39" s="32"/>
    </row>
    <row r="40" spans="1:15" ht="25.5" x14ac:dyDescent="0.25">
      <c r="A40" s="164"/>
      <c r="B40" s="126"/>
      <c r="C40" s="116"/>
      <c r="D40" s="204"/>
      <c r="E40" s="116"/>
      <c r="F40" s="135"/>
      <c r="G40" s="118"/>
      <c r="H40" s="36" t="s">
        <v>106</v>
      </c>
      <c r="I40" s="47" t="s">
        <v>77</v>
      </c>
      <c r="J40" s="47" t="s">
        <v>77</v>
      </c>
      <c r="K40" s="79">
        <v>0</v>
      </c>
      <c r="L40" s="79">
        <v>0</v>
      </c>
      <c r="M40" s="80" t="s">
        <v>77</v>
      </c>
      <c r="N40" s="123"/>
      <c r="O40" s="32"/>
    </row>
    <row r="41" spans="1:15" ht="38.25" x14ac:dyDescent="0.25">
      <c r="A41" s="165"/>
      <c r="B41" s="127"/>
      <c r="C41" s="117"/>
      <c r="D41" s="205"/>
      <c r="E41" s="117"/>
      <c r="F41" s="136"/>
      <c r="G41" s="119"/>
      <c r="H41" s="36" t="s">
        <v>105</v>
      </c>
      <c r="I41" s="47" t="s">
        <v>77</v>
      </c>
      <c r="J41" s="47" t="s">
        <v>77</v>
      </c>
      <c r="K41" s="79">
        <v>0</v>
      </c>
      <c r="L41" s="79">
        <v>0</v>
      </c>
      <c r="M41" s="80" t="s">
        <v>77</v>
      </c>
      <c r="N41" s="124"/>
      <c r="O41" s="32"/>
    </row>
    <row r="42" spans="1:15" ht="44.25" customHeight="1" x14ac:dyDescent="0.25">
      <c r="A42" s="128" t="s">
        <v>139</v>
      </c>
      <c r="B42" s="129"/>
      <c r="C42" s="129"/>
      <c r="D42" s="129"/>
      <c r="E42" s="129"/>
      <c r="F42" s="129"/>
      <c r="G42" s="130"/>
      <c r="H42" s="51" t="s">
        <v>108</v>
      </c>
      <c r="I42" s="56" t="s">
        <v>77</v>
      </c>
      <c r="J42" s="56" t="s">
        <v>77</v>
      </c>
      <c r="K42" s="60">
        <v>71238.8</v>
      </c>
      <c r="L42" s="84">
        <v>65610.532999999996</v>
      </c>
      <c r="M42" s="85">
        <f>L42/K42</f>
        <v>0.92099435981515676</v>
      </c>
      <c r="N42" s="61"/>
      <c r="O42" s="32"/>
    </row>
    <row r="43" spans="1:15" ht="45.75" customHeight="1" x14ac:dyDescent="0.25">
      <c r="A43" s="175" t="s">
        <v>63</v>
      </c>
      <c r="B43" s="125" t="s">
        <v>135</v>
      </c>
      <c r="C43" s="115" t="s">
        <v>77</v>
      </c>
      <c r="D43" s="203">
        <v>44196</v>
      </c>
      <c r="E43" s="115" t="s">
        <v>77</v>
      </c>
      <c r="F43" s="134" t="s">
        <v>136</v>
      </c>
      <c r="G43" s="118">
        <v>43435</v>
      </c>
      <c r="H43" s="36" t="s">
        <v>107</v>
      </c>
      <c r="I43" s="47"/>
      <c r="J43" s="47"/>
      <c r="K43" s="79">
        <v>28460</v>
      </c>
      <c r="L43" s="79">
        <v>25142.43</v>
      </c>
      <c r="M43" s="80">
        <f>L43/K43</f>
        <v>0.88343042867182009</v>
      </c>
      <c r="N43" s="122" t="s">
        <v>193</v>
      </c>
      <c r="O43" s="32"/>
    </row>
    <row r="44" spans="1:15" ht="24" customHeight="1" x14ac:dyDescent="0.25">
      <c r="A44" s="164"/>
      <c r="B44" s="126"/>
      <c r="C44" s="116"/>
      <c r="D44" s="204"/>
      <c r="E44" s="116"/>
      <c r="F44" s="135"/>
      <c r="G44" s="118"/>
      <c r="H44" s="36" t="s">
        <v>106</v>
      </c>
      <c r="I44" s="47" t="s">
        <v>77</v>
      </c>
      <c r="J44" s="47" t="s">
        <v>77</v>
      </c>
      <c r="K44" s="79">
        <v>44778.8</v>
      </c>
      <c r="L44" s="79">
        <v>42207.9</v>
      </c>
      <c r="M44" s="80">
        <f>L44/K44</f>
        <v>0.94258667047799405</v>
      </c>
      <c r="N44" s="123"/>
      <c r="O44" s="32"/>
    </row>
    <row r="45" spans="1:15" ht="38.25" x14ac:dyDescent="0.25">
      <c r="A45" s="165"/>
      <c r="B45" s="127"/>
      <c r="C45" s="117"/>
      <c r="D45" s="205"/>
      <c r="E45" s="117"/>
      <c r="F45" s="136"/>
      <c r="G45" s="119"/>
      <c r="H45" s="36" t="s">
        <v>105</v>
      </c>
      <c r="I45" s="47" t="s">
        <v>77</v>
      </c>
      <c r="J45" s="47" t="s">
        <v>77</v>
      </c>
      <c r="K45" s="79">
        <v>0</v>
      </c>
      <c r="L45" s="79">
        <v>0</v>
      </c>
      <c r="M45" s="80" t="s">
        <v>77</v>
      </c>
      <c r="N45" s="124"/>
      <c r="O45" s="32"/>
    </row>
    <row r="46" spans="1:15" ht="42.75" customHeight="1" x14ac:dyDescent="0.25">
      <c r="A46" s="128" t="s">
        <v>140</v>
      </c>
      <c r="B46" s="129"/>
      <c r="C46" s="129"/>
      <c r="D46" s="129"/>
      <c r="E46" s="129"/>
      <c r="F46" s="129"/>
      <c r="G46" s="130"/>
      <c r="H46" s="51" t="s">
        <v>108</v>
      </c>
      <c r="I46" s="56" t="s">
        <v>77</v>
      </c>
      <c r="J46" s="56" t="s">
        <v>77</v>
      </c>
      <c r="K46" s="84">
        <f>K47+K48+K49</f>
        <v>103438.6</v>
      </c>
      <c r="L46" s="84">
        <f>L47+L48+L49</f>
        <v>103438.6</v>
      </c>
      <c r="M46" s="58">
        <f>L46/K46</f>
        <v>1</v>
      </c>
      <c r="N46" s="61"/>
      <c r="O46" s="32"/>
    </row>
    <row r="47" spans="1:15" ht="38.25" x14ac:dyDescent="0.25">
      <c r="A47" s="175" t="s">
        <v>64</v>
      </c>
      <c r="B47" s="125" t="s">
        <v>135</v>
      </c>
      <c r="C47" s="115" t="s">
        <v>77</v>
      </c>
      <c r="D47" s="203">
        <v>44196</v>
      </c>
      <c r="E47" s="115" t="s">
        <v>77</v>
      </c>
      <c r="F47" s="134" t="s">
        <v>136</v>
      </c>
      <c r="G47" s="118">
        <v>43435</v>
      </c>
      <c r="H47" s="36" t="s">
        <v>107</v>
      </c>
      <c r="I47" s="47"/>
      <c r="J47" s="47"/>
      <c r="K47" s="79">
        <v>103438.6</v>
      </c>
      <c r="L47" s="79">
        <v>103438.6</v>
      </c>
      <c r="M47" s="80">
        <f>L47/K47</f>
        <v>1</v>
      </c>
      <c r="N47" s="122" t="s">
        <v>77</v>
      </c>
      <c r="O47" s="32"/>
    </row>
    <row r="48" spans="1:15" ht="40.5" customHeight="1" x14ac:dyDescent="0.25">
      <c r="A48" s="164"/>
      <c r="B48" s="126"/>
      <c r="C48" s="116"/>
      <c r="D48" s="204"/>
      <c r="E48" s="116"/>
      <c r="F48" s="135"/>
      <c r="G48" s="118"/>
      <c r="H48" s="36" t="s">
        <v>106</v>
      </c>
      <c r="I48" s="47" t="s">
        <v>77</v>
      </c>
      <c r="J48" s="47" t="s">
        <v>77</v>
      </c>
      <c r="K48" s="79">
        <v>0</v>
      </c>
      <c r="L48" s="79">
        <v>0</v>
      </c>
      <c r="M48" s="80" t="s">
        <v>77</v>
      </c>
      <c r="N48" s="123"/>
      <c r="O48" s="32"/>
    </row>
    <row r="49" spans="1:15" ht="38.25" x14ac:dyDescent="0.25">
      <c r="A49" s="165"/>
      <c r="B49" s="127"/>
      <c r="C49" s="117"/>
      <c r="D49" s="205"/>
      <c r="E49" s="117"/>
      <c r="F49" s="136"/>
      <c r="G49" s="119"/>
      <c r="H49" s="36" t="s">
        <v>105</v>
      </c>
      <c r="I49" s="47" t="s">
        <v>77</v>
      </c>
      <c r="J49" s="47" t="s">
        <v>77</v>
      </c>
      <c r="K49" s="81">
        <v>0</v>
      </c>
      <c r="L49" s="81">
        <v>0</v>
      </c>
      <c r="M49" s="80" t="s">
        <v>77</v>
      </c>
      <c r="N49" s="124"/>
      <c r="O49" s="32"/>
    </row>
    <row r="50" spans="1:15" ht="45" customHeight="1" x14ac:dyDescent="0.25">
      <c r="A50" s="128" t="s">
        <v>141</v>
      </c>
      <c r="B50" s="129"/>
      <c r="C50" s="129"/>
      <c r="D50" s="129"/>
      <c r="E50" s="129"/>
      <c r="F50" s="129"/>
      <c r="G50" s="130"/>
      <c r="H50" s="51" t="s">
        <v>108</v>
      </c>
      <c r="I50" s="56" t="s">
        <v>77</v>
      </c>
      <c r="J50" s="56" t="s">
        <v>77</v>
      </c>
      <c r="K50" s="60">
        <f>K51+K52+K53</f>
        <v>117019.9</v>
      </c>
      <c r="L50" s="84">
        <f>L51+L52+L53</f>
        <v>89674.92</v>
      </c>
      <c r="M50" s="58">
        <f>L50/K50</f>
        <v>0.7663219674602354</v>
      </c>
      <c r="N50" s="61"/>
      <c r="O50" s="32"/>
    </row>
    <row r="51" spans="1:15" ht="38.25" x14ac:dyDescent="0.25">
      <c r="A51" s="175" t="s">
        <v>153</v>
      </c>
      <c r="B51" s="125" t="s">
        <v>135</v>
      </c>
      <c r="C51" s="115" t="s">
        <v>77</v>
      </c>
      <c r="D51" s="179">
        <v>44196</v>
      </c>
      <c r="E51" s="115" t="s">
        <v>77</v>
      </c>
      <c r="F51" s="134" t="s">
        <v>136</v>
      </c>
      <c r="G51" s="118">
        <v>43435</v>
      </c>
      <c r="H51" s="36" t="s">
        <v>107</v>
      </c>
      <c r="I51" s="47"/>
      <c r="J51" s="47"/>
      <c r="K51" s="79">
        <v>117019.9</v>
      </c>
      <c r="L51" s="79">
        <v>89674.92</v>
      </c>
      <c r="M51" s="80">
        <f>L51/K51</f>
        <v>0.7663219674602354</v>
      </c>
      <c r="N51" s="122" t="s">
        <v>192</v>
      </c>
      <c r="O51" s="32"/>
    </row>
    <row r="52" spans="1:15" ht="25.5" x14ac:dyDescent="0.25">
      <c r="A52" s="164"/>
      <c r="B52" s="126"/>
      <c r="C52" s="116"/>
      <c r="D52" s="118"/>
      <c r="E52" s="116"/>
      <c r="F52" s="135"/>
      <c r="G52" s="118"/>
      <c r="H52" s="36" t="s">
        <v>106</v>
      </c>
      <c r="I52" s="47" t="s">
        <v>77</v>
      </c>
      <c r="J52" s="47" t="s">
        <v>77</v>
      </c>
      <c r="K52" s="79">
        <v>0</v>
      </c>
      <c r="L52" s="79">
        <v>0</v>
      </c>
      <c r="M52" s="80">
        <v>0</v>
      </c>
      <c r="N52" s="123"/>
      <c r="O52" s="32"/>
    </row>
    <row r="53" spans="1:15" ht="38.25" x14ac:dyDescent="0.25">
      <c r="A53" s="165"/>
      <c r="B53" s="127"/>
      <c r="C53" s="117"/>
      <c r="D53" s="119"/>
      <c r="E53" s="117"/>
      <c r="F53" s="136"/>
      <c r="G53" s="119"/>
      <c r="H53" s="36" t="s">
        <v>105</v>
      </c>
      <c r="I53" s="47" t="s">
        <v>77</v>
      </c>
      <c r="J53" s="47" t="s">
        <v>77</v>
      </c>
      <c r="K53" s="79">
        <v>0</v>
      </c>
      <c r="L53" s="79">
        <v>0</v>
      </c>
      <c r="M53" s="80">
        <v>0</v>
      </c>
      <c r="N53" s="124"/>
      <c r="O53" s="32"/>
    </row>
    <row r="54" spans="1:15" ht="47.25" customHeight="1" x14ac:dyDescent="0.25">
      <c r="A54" s="149" t="s">
        <v>142</v>
      </c>
      <c r="B54" s="150"/>
      <c r="C54" s="150"/>
      <c r="D54" s="150"/>
      <c r="E54" s="150"/>
      <c r="F54" s="150"/>
      <c r="G54" s="151"/>
      <c r="H54" s="51" t="s">
        <v>108</v>
      </c>
      <c r="I54" s="56" t="s">
        <v>77</v>
      </c>
      <c r="J54" s="56" t="s">
        <v>77</v>
      </c>
      <c r="K54" s="57">
        <v>0</v>
      </c>
      <c r="L54" s="57">
        <v>0</v>
      </c>
      <c r="M54" s="58">
        <v>0</v>
      </c>
      <c r="N54" s="61"/>
      <c r="O54" s="32"/>
    </row>
    <row r="55" spans="1:15" ht="80.25" customHeight="1" x14ac:dyDescent="0.25">
      <c r="A55" s="175" t="s">
        <v>154</v>
      </c>
      <c r="B55" s="134" t="s">
        <v>143</v>
      </c>
      <c r="C55" s="134" t="s">
        <v>144</v>
      </c>
      <c r="D55" s="179">
        <v>42825</v>
      </c>
      <c r="E55" s="179" t="s">
        <v>145</v>
      </c>
      <c r="F55" s="134" t="s">
        <v>136</v>
      </c>
      <c r="G55" s="118">
        <v>43040</v>
      </c>
      <c r="H55" s="36" t="s">
        <v>107</v>
      </c>
      <c r="I55" s="47" t="s">
        <v>77</v>
      </c>
      <c r="J55" s="47" t="s">
        <v>77</v>
      </c>
      <c r="K55" s="48">
        <v>0</v>
      </c>
      <c r="L55" s="48">
        <v>0</v>
      </c>
      <c r="M55" s="49">
        <v>0</v>
      </c>
      <c r="N55" s="176" t="s">
        <v>146</v>
      </c>
      <c r="O55" s="32"/>
    </row>
    <row r="56" spans="1:15" ht="27.75" customHeight="1" x14ac:dyDescent="0.25">
      <c r="A56" s="164"/>
      <c r="B56" s="135"/>
      <c r="C56" s="135"/>
      <c r="D56" s="118"/>
      <c r="E56" s="118"/>
      <c r="F56" s="135"/>
      <c r="G56" s="118"/>
      <c r="H56" s="36" t="s">
        <v>106</v>
      </c>
      <c r="I56" s="47" t="s">
        <v>77</v>
      </c>
      <c r="J56" s="47" t="s">
        <v>77</v>
      </c>
      <c r="K56" s="48">
        <v>0</v>
      </c>
      <c r="L56" s="48">
        <v>0</v>
      </c>
      <c r="M56" s="49">
        <v>0</v>
      </c>
      <c r="N56" s="177"/>
      <c r="O56" s="32"/>
    </row>
    <row r="57" spans="1:15" ht="38.25" x14ac:dyDescent="0.25">
      <c r="A57" s="165"/>
      <c r="B57" s="136"/>
      <c r="C57" s="136"/>
      <c r="D57" s="119"/>
      <c r="E57" s="119"/>
      <c r="F57" s="136"/>
      <c r="G57" s="119"/>
      <c r="H57" s="36" t="s">
        <v>105</v>
      </c>
      <c r="I57" s="47" t="s">
        <v>77</v>
      </c>
      <c r="J57" s="47" t="s">
        <v>77</v>
      </c>
      <c r="K57" s="48">
        <v>0</v>
      </c>
      <c r="L57" s="48">
        <v>0</v>
      </c>
      <c r="M57" s="49">
        <v>0</v>
      </c>
      <c r="N57" s="178"/>
      <c r="O57" s="32"/>
    </row>
    <row r="58" spans="1:15" ht="43.5" customHeight="1" x14ac:dyDescent="0.25">
      <c r="A58" s="149" t="s">
        <v>147</v>
      </c>
      <c r="B58" s="150"/>
      <c r="C58" s="150"/>
      <c r="D58" s="150"/>
      <c r="E58" s="150"/>
      <c r="F58" s="150"/>
      <c r="G58" s="151"/>
      <c r="H58" s="51" t="s">
        <v>108</v>
      </c>
      <c r="I58" s="56" t="s">
        <v>77</v>
      </c>
      <c r="J58" s="56" t="s">
        <v>77</v>
      </c>
      <c r="K58" s="57">
        <v>0</v>
      </c>
      <c r="L58" s="57">
        <v>0</v>
      </c>
      <c r="M58" s="58">
        <v>0</v>
      </c>
      <c r="N58" s="61"/>
      <c r="O58" s="32"/>
    </row>
    <row r="59" spans="1:15" ht="70.5" customHeight="1" x14ac:dyDescent="0.25">
      <c r="A59" s="175" t="s">
        <v>155</v>
      </c>
      <c r="B59" s="134" t="s">
        <v>148</v>
      </c>
      <c r="C59" s="134" t="s">
        <v>149</v>
      </c>
      <c r="D59" s="179">
        <v>43465</v>
      </c>
      <c r="E59" s="179" t="s">
        <v>145</v>
      </c>
      <c r="F59" s="134" t="s">
        <v>136</v>
      </c>
      <c r="G59" s="118">
        <v>43070</v>
      </c>
      <c r="H59" s="36" t="s">
        <v>107</v>
      </c>
      <c r="I59" s="47" t="s">
        <v>77</v>
      </c>
      <c r="J59" s="47" t="s">
        <v>77</v>
      </c>
      <c r="K59" s="48">
        <v>0</v>
      </c>
      <c r="L59" s="48">
        <v>0</v>
      </c>
      <c r="M59" s="49">
        <v>0</v>
      </c>
      <c r="N59" s="152" t="s">
        <v>201</v>
      </c>
      <c r="O59" s="32"/>
    </row>
    <row r="60" spans="1:15" ht="43.5" customHeight="1" x14ac:dyDescent="0.25">
      <c r="A60" s="164"/>
      <c r="B60" s="135"/>
      <c r="C60" s="135"/>
      <c r="D60" s="118"/>
      <c r="E60" s="118"/>
      <c r="F60" s="135"/>
      <c r="G60" s="118"/>
      <c r="H60" s="36" t="s">
        <v>106</v>
      </c>
      <c r="I60" s="47" t="s">
        <v>77</v>
      </c>
      <c r="J60" s="47" t="s">
        <v>77</v>
      </c>
      <c r="K60" s="48">
        <v>0</v>
      </c>
      <c r="L60" s="48">
        <v>0</v>
      </c>
      <c r="M60" s="49">
        <v>0</v>
      </c>
      <c r="N60" s="153"/>
      <c r="O60" s="32"/>
    </row>
    <row r="61" spans="1:15" ht="141" customHeight="1" x14ac:dyDescent="0.25">
      <c r="A61" s="165"/>
      <c r="B61" s="136"/>
      <c r="C61" s="136"/>
      <c r="D61" s="119"/>
      <c r="E61" s="119"/>
      <c r="F61" s="136"/>
      <c r="G61" s="119"/>
      <c r="H61" s="36" t="s">
        <v>105</v>
      </c>
      <c r="I61" s="47" t="s">
        <v>77</v>
      </c>
      <c r="J61" s="47" t="s">
        <v>77</v>
      </c>
      <c r="K61" s="48">
        <v>0</v>
      </c>
      <c r="L61" s="48">
        <v>0</v>
      </c>
      <c r="M61" s="49">
        <v>0</v>
      </c>
      <c r="N61" s="154"/>
      <c r="O61" s="32"/>
    </row>
    <row r="62" spans="1:15" ht="27.75" customHeight="1" x14ac:dyDescent="0.25">
      <c r="A62" s="103" t="s">
        <v>150</v>
      </c>
      <c r="B62" s="104"/>
      <c r="C62" s="104"/>
      <c r="D62" s="104"/>
      <c r="E62" s="104"/>
      <c r="F62" s="104"/>
      <c r="G62" s="105"/>
      <c r="H62" s="36"/>
      <c r="I62" s="35"/>
      <c r="J62" s="35"/>
      <c r="K62" s="35"/>
      <c r="L62" s="35"/>
      <c r="M62" s="35"/>
      <c r="N62" s="61"/>
      <c r="O62" s="32"/>
    </row>
    <row r="63" spans="1:15" ht="45.75" customHeight="1" x14ac:dyDescent="0.25">
      <c r="A63" s="186" t="s">
        <v>152</v>
      </c>
      <c r="B63" s="187"/>
      <c r="C63" s="187"/>
      <c r="D63" s="187"/>
      <c r="E63" s="187"/>
      <c r="F63" s="187"/>
      <c r="G63" s="188"/>
      <c r="H63" s="51" t="s">
        <v>108</v>
      </c>
      <c r="I63" s="56" t="s">
        <v>77</v>
      </c>
      <c r="J63" s="56" t="s">
        <v>77</v>
      </c>
      <c r="K63" s="62">
        <f>SUM(K64:K66)</f>
        <v>30232.799999999999</v>
      </c>
      <c r="L63" s="86">
        <f t="shared" ref="L63" si="0">L64</f>
        <v>30232.799999999999</v>
      </c>
      <c r="M63" s="67">
        <f>L63/K63</f>
        <v>1</v>
      </c>
      <c r="N63" s="61"/>
      <c r="O63" s="32"/>
    </row>
    <row r="64" spans="1:15" ht="69" customHeight="1" x14ac:dyDescent="0.25">
      <c r="A64" s="175" t="s">
        <v>60</v>
      </c>
      <c r="B64" s="106" t="s">
        <v>135</v>
      </c>
      <c r="C64" s="134" t="s">
        <v>190</v>
      </c>
      <c r="D64" s="137">
        <v>43465</v>
      </c>
      <c r="E64" s="137"/>
      <c r="F64" s="106" t="s">
        <v>156</v>
      </c>
      <c r="G64" s="118">
        <v>43435</v>
      </c>
      <c r="H64" s="36" t="s">
        <v>107</v>
      </c>
      <c r="I64" s="35" t="s">
        <v>145</v>
      </c>
      <c r="J64" s="35" t="s">
        <v>145</v>
      </c>
      <c r="K64" s="63">
        <v>30232.799999999999</v>
      </c>
      <c r="L64" s="79">
        <v>30232.799999999999</v>
      </c>
      <c r="M64" s="73">
        <f>L64/K64</f>
        <v>1</v>
      </c>
      <c r="N64" s="161" t="s">
        <v>202</v>
      </c>
    </row>
    <row r="65" spans="1:16" ht="40.5" customHeight="1" x14ac:dyDescent="0.25">
      <c r="A65" s="164"/>
      <c r="B65" s="107"/>
      <c r="C65" s="135"/>
      <c r="D65" s="138"/>
      <c r="E65" s="138"/>
      <c r="F65" s="107"/>
      <c r="G65" s="118"/>
      <c r="H65" s="37" t="s">
        <v>106</v>
      </c>
      <c r="I65" s="47" t="s">
        <v>77</v>
      </c>
      <c r="J65" s="47" t="s">
        <v>77</v>
      </c>
      <c r="K65" s="48">
        <v>0</v>
      </c>
      <c r="L65" s="48">
        <v>0</v>
      </c>
      <c r="M65" s="49">
        <v>0</v>
      </c>
      <c r="N65" s="162"/>
    </row>
    <row r="66" spans="1:16" ht="61.5" customHeight="1" x14ac:dyDescent="0.25">
      <c r="A66" s="165"/>
      <c r="B66" s="108"/>
      <c r="C66" s="136"/>
      <c r="D66" s="139"/>
      <c r="E66" s="139"/>
      <c r="F66" s="108"/>
      <c r="G66" s="119"/>
      <c r="H66" s="36" t="s">
        <v>105</v>
      </c>
      <c r="I66" s="47" t="s">
        <v>77</v>
      </c>
      <c r="J66" s="47" t="s">
        <v>77</v>
      </c>
      <c r="K66" s="48">
        <v>0</v>
      </c>
      <c r="L66" s="48">
        <v>0</v>
      </c>
      <c r="M66" s="49">
        <v>0</v>
      </c>
      <c r="N66" s="163"/>
    </row>
    <row r="67" spans="1:16" ht="42.75" customHeight="1" x14ac:dyDescent="0.25">
      <c r="A67" s="189" t="s">
        <v>173</v>
      </c>
      <c r="B67" s="187"/>
      <c r="C67" s="187"/>
      <c r="D67" s="187"/>
      <c r="E67" s="187"/>
      <c r="F67" s="187"/>
      <c r="G67" s="188"/>
      <c r="H67" s="51" t="s">
        <v>108</v>
      </c>
      <c r="I67" s="59" t="s">
        <v>77</v>
      </c>
      <c r="J67" s="59" t="s">
        <v>77</v>
      </c>
      <c r="K67" s="62">
        <f>SUM(K68:K70)</f>
        <v>8963.6</v>
      </c>
      <c r="L67" s="62">
        <f>SUM(L68:L70)</f>
        <v>0</v>
      </c>
      <c r="M67" s="82">
        <f>L67/K67</f>
        <v>0</v>
      </c>
      <c r="N67" s="61"/>
    </row>
    <row r="68" spans="1:16" ht="117" customHeight="1" x14ac:dyDescent="0.25">
      <c r="A68" s="175" t="s">
        <v>151</v>
      </c>
      <c r="B68" s="106" t="s">
        <v>135</v>
      </c>
      <c r="C68" s="134" t="s">
        <v>191</v>
      </c>
      <c r="D68" s="137">
        <v>43465</v>
      </c>
      <c r="E68" s="137"/>
      <c r="F68" s="106" t="s">
        <v>156</v>
      </c>
      <c r="G68" s="118">
        <v>43435</v>
      </c>
      <c r="H68" s="36" t="s">
        <v>107</v>
      </c>
      <c r="I68" s="35" t="s">
        <v>145</v>
      </c>
      <c r="J68" s="35" t="s">
        <v>145</v>
      </c>
      <c r="K68" s="63">
        <v>8963.6</v>
      </c>
      <c r="L68" s="63">
        <v>0</v>
      </c>
      <c r="M68" s="76">
        <f>L68/K68</f>
        <v>0</v>
      </c>
      <c r="N68" s="53" t="s">
        <v>185</v>
      </c>
      <c r="P68" s="50"/>
    </row>
    <row r="69" spans="1:16" ht="39" customHeight="1" x14ac:dyDescent="0.25">
      <c r="A69" s="164"/>
      <c r="B69" s="107"/>
      <c r="C69" s="135"/>
      <c r="D69" s="138"/>
      <c r="E69" s="138"/>
      <c r="F69" s="107"/>
      <c r="G69" s="118"/>
      <c r="H69" s="37" t="s">
        <v>106</v>
      </c>
      <c r="I69" s="47" t="s">
        <v>77</v>
      </c>
      <c r="J69" s="47" t="s">
        <v>77</v>
      </c>
      <c r="K69" s="48">
        <v>0</v>
      </c>
      <c r="L69" s="48">
        <v>0</v>
      </c>
      <c r="M69" s="49">
        <v>0</v>
      </c>
      <c r="N69" s="61"/>
    </row>
    <row r="70" spans="1:16" ht="99" customHeight="1" x14ac:dyDescent="0.25">
      <c r="A70" s="165"/>
      <c r="B70" s="108"/>
      <c r="C70" s="136"/>
      <c r="D70" s="139"/>
      <c r="E70" s="139"/>
      <c r="F70" s="108"/>
      <c r="G70" s="119"/>
      <c r="H70" s="36" t="s">
        <v>105</v>
      </c>
      <c r="I70" s="47" t="s">
        <v>77</v>
      </c>
      <c r="J70" s="47" t="s">
        <v>77</v>
      </c>
      <c r="K70" s="48">
        <v>0</v>
      </c>
      <c r="L70" s="48">
        <v>0</v>
      </c>
      <c r="M70" s="49">
        <v>0</v>
      </c>
      <c r="N70" s="61"/>
    </row>
    <row r="71" spans="1:16" ht="38.25" customHeight="1" x14ac:dyDescent="0.25">
      <c r="A71" s="180" t="s">
        <v>157</v>
      </c>
      <c r="B71" s="181"/>
      <c r="C71" s="181"/>
      <c r="D71" s="181"/>
      <c r="E71" s="181"/>
      <c r="F71" s="181"/>
      <c r="G71" s="182"/>
      <c r="H71" s="36"/>
      <c r="I71" s="35"/>
      <c r="J71" s="35"/>
      <c r="K71" s="35"/>
      <c r="L71" s="35"/>
      <c r="M71" s="35"/>
      <c r="N71" s="61"/>
    </row>
    <row r="72" spans="1:16" ht="40.5" customHeight="1" x14ac:dyDescent="0.25">
      <c r="A72" s="191" t="s">
        <v>159</v>
      </c>
      <c r="B72" s="192"/>
      <c r="C72" s="192"/>
      <c r="D72" s="192"/>
      <c r="E72" s="192"/>
      <c r="F72" s="192"/>
      <c r="G72" s="193"/>
      <c r="H72" s="51" t="s">
        <v>108</v>
      </c>
      <c r="I72" s="56" t="s">
        <v>77</v>
      </c>
      <c r="J72" s="56" t="s">
        <v>77</v>
      </c>
      <c r="K72" s="66">
        <f>SUM(K73,K75)</f>
        <v>200000</v>
      </c>
      <c r="L72" s="64">
        <f>SUM(L73:L75)</f>
        <v>0</v>
      </c>
      <c r="M72" s="74">
        <f>L72/K72</f>
        <v>0</v>
      </c>
      <c r="N72" s="61"/>
    </row>
    <row r="73" spans="1:16" ht="61.5" customHeight="1" x14ac:dyDescent="0.25">
      <c r="A73" s="164" t="s">
        <v>60</v>
      </c>
      <c r="B73" s="106" t="s">
        <v>183</v>
      </c>
      <c r="C73" s="166" t="s">
        <v>206</v>
      </c>
      <c r="D73" s="169">
        <v>43465</v>
      </c>
      <c r="E73" s="171"/>
      <c r="F73" s="173" t="s">
        <v>136</v>
      </c>
      <c r="G73" s="118">
        <v>43435</v>
      </c>
      <c r="H73" s="55" t="s">
        <v>160</v>
      </c>
      <c r="I73" s="54">
        <v>0</v>
      </c>
      <c r="J73" s="54">
        <v>0</v>
      </c>
      <c r="K73" s="65">
        <v>200000</v>
      </c>
      <c r="L73" s="72">
        <v>0</v>
      </c>
      <c r="M73" s="75">
        <f>L73/K73</f>
        <v>0</v>
      </c>
      <c r="N73" s="61"/>
    </row>
    <row r="74" spans="1:16" ht="44.25" customHeight="1" x14ac:dyDescent="0.25">
      <c r="A74" s="164"/>
      <c r="B74" s="107"/>
      <c r="C74" s="167"/>
      <c r="D74" s="169"/>
      <c r="E74" s="171"/>
      <c r="F74" s="173"/>
      <c r="G74" s="118"/>
      <c r="H74" s="37" t="s">
        <v>106</v>
      </c>
      <c r="I74" s="47" t="s">
        <v>77</v>
      </c>
      <c r="J74" s="47" t="s">
        <v>77</v>
      </c>
      <c r="K74" s="48">
        <v>0</v>
      </c>
      <c r="L74" s="48">
        <v>0</v>
      </c>
      <c r="M74" s="49">
        <v>0</v>
      </c>
      <c r="N74" s="61"/>
    </row>
    <row r="75" spans="1:16" ht="409.6" customHeight="1" x14ac:dyDescent="0.25">
      <c r="A75" s="165"/>
      <c r="B75" s="108"/>
      <c r="C75" s="168"/>
      <c r="D75" s="170"/>
      <c r="E75" s="172"/>
      <c r="F75" s="174"/>
      <c r="G75" s="119"/>
      <c r="H75" s="36" t="s">
        <v>105</v>
      </c>
      <c r="I75" s="47" t="s">
        <v>77</v>
      </c>
      <c r="J75" s="47" t="s">
        <v>77</v>
      </c>
      <c r="K75" s="48">
        <v>0</v>
      </c>
      <c r="L75" s="48">
        <v>0</v>
      </c>
      <c r="M75" s="49">
        <v>0</v>
      </c>
      <c r="N75" s="61"/>
    </row>
    <row r="76" spans="1:16" ht="37.5" customHeight="1" x14ac:dyDescent="0.25">
      <c r="A76" s="183"/>
      <c r="B76" s="184"/>
      <c r="C76" s="184"/>
      <c r="D76" s="184"/>
      <c r="E76" s="184"/>
      <c r="F76" s="184"/>
      <c r="G76" s="185"/>
      <c r="H76" s="51" t="s">
        <v>108</v>
      </c>
      <c r="I76" s="56" t="s">
        <v>77</v>
      </c>
      <c r="J76" s="56" t="s">
        <v>77</v>
      </c>
      <c r="K76" s="57">
        <v>0</v>
      </c>
      <c r="L76" s="57">
        <v>0</v>
      </c>
      <c r="M76" s="58">
        <v>0</v>
      </c>
      <c r="N76" s="61"/>
    </row>
    <row r="77" spans="1:16" ht="171.75" customHeight="1" x14ac:dyDescent="0.25">
      <c r="A77" s="175" t="s">
        <v>61</v>
      </c>
      <c r="B77" s="106" t="s">
        <v>161</v>
      </c>
      <c r="C77" s="134" t="s">
        <v>207</v>
      </c>
      <c r="D77" s="137">
        <v>43465</v>
      </c>
      <c r="E77" s="137"/>
      <c r="F77" s="106" t="s">
        <v>163</v>
      </c>
      <c r="G77" s="137">
        <v>43435</v>
      </c>
      <c r="H77" s="36" t="s">
        <v>107</v>
      </c>
      <c r="I77" s="47" t="s">
        <v>77</v>
      </c>
      <c r="J77" s="47" t="s">
        <v>77</v>
      </c>
      <c r="K77" s="48">
        <v>0</v>
      </c>
      <c r="L77" s="48">
        <v>0</v>
      </c>
      <c r="M77" s="49">
        <v>0</v>
      </c>
      <c r="N77" s="69" t="s">
        <v>162</v>
      </c>
    </row>
    <row r="78" spans="1:16" ht="27.75" customHeight="1" x14ac:dyDescent="0.25">
      <c r="A78" s="164"/>
      <c r="B78" s="107"/>
      <c r="C78" s="135"/>
      <c r="D78" s="138"/>
      <c r="E78" s="138"/>
      <c r="F78" s="107"/>
      <c r="G78" s="138"/>
      <c r="H78" s="37" t="s">
        <v>106</v>
      </c>
      <c r="I78" s="47" t="s">
        <v>77</v>
      </c>
      <c r="J78" s="47" t="s">
        <v>77</v>
      </c>
      <c r="K78" s="48">
        <v>0</v>
      </c>
      <c r="L78" s="48">
        <v>0</v>
      </c>
      <c r="M78" s="49">
        <v>0</v>
      </c>
      <c r="N78" s="61"/>
    </row>
    <row r="79" spans="1:16" ht="409.6" customHeight="1" x14ac:dyDescent="0.25">
      <c r="A79" s="165"/>
      <c r="B79" s="108"/>
      <c r="C79" s="136"/>
      <c r="D79" s="139"/>
      <c r="E79" s="139"/>
      <c r="F79" s="108"/>
      <c r="G79" s="139"/>
      <c r="H79" s="36" t="s">
        <v>105</v>
      </c>
      <c r="I79" s="47" t="s">
        <v>77</v>
      </c>
      <c r="J79" s="47" t="s">
        <v>77</v>
      </c>
      <c r="K79" s="48">
        <v>0</v>
      </c>
      <c r="L79" s="48">
        <v>0</v>
      </c>
      <c r="M79" s="49">
        <v>0</v>
      </c>
      <c r="N79" s="61"/>
    </row>
    <row r="80" spans="1:16" s="52" customFormat="1" ht="44.25" customHeight="1" x14ac:dyDescent="0.25">
      <c r="A80" s="34"/>
      <c r="B80" s="121" t="s">
        <v>165</v>
      </c>
      <c r="C80" s="121"/>
      <c r="D80" s="121"/>
      <c r="E80" s="121"/>
      <c r="F80" s="121"/>
      <c r="G80" s="121"/>
      <c r="H80" s="51" t="s">
        <v>108</v>
      </c>
      <c r="I80" s="56" t="s">
        <v>77</v>
      </c>
      <c r="J80" s="56" t="s">
        <v>77</v>
      </c>
      <c r="K80" s="57">
        <v>5000</v>
      </c>
      <c r="L80" s="57">
        <v>0</v>
      </c>
      <c r="M80" s="58">
        <v>0</v>
      </c>
      <c r="N80" s="61"/>
    </row>
    <row r="81" spans="1:14" s="52" customFormat="1" ht="152.25" customHeight="1" x14ac:dyDescent="0.25">
      <c r="A81" s="200" t="s">
        <v>62</v>
      </c>
      <c r="B81" s="106" t="s">
        <v>164</v>
      </c>
      <c r="C81" s="197" t="s">
        <v>203</v>
      </c>
      <c r="D81" s="137">
        <v>43465</v>
      </c>
      <c r="E81" s="194"/>
      <c r="F81" s="194"/>
      <c r="G81" s="137">
        <v>43435</v>
      </c>
      <c r="H81" s="36" t="s">
        <v>107</v>
      </c>
      <c r="I81" s="47" t="s">
        <v>77</v>
      </c>
      <c r="J81" s="47" t="s">
        <v>77</v>
      </c>
      <c r="K81" s="48">
        <v>5000</v>
      </c>
      <c r="L81" s="48">
        <v>0</v>
      </c>
      <c r="M81" s="49">
        <f>L81/K81</f>
        <v>0</v>
      </c>
      <c r="N81" s="70"/>
    </row>
    <row r="82" spans="1:14" s="52" customFormat="1" ht="82.5" customHeight="1" x14ac:dyDescent="0.25">
      <c r="A82" s="201"/>
      <c r="B82" s="107"/>
      <c r="C82" s="198"/>
      <c r="D82" s="138"/>
      <c r="E82" s="195"/>
      <c r="F82" s="195"/>
      <c r="G82" s="138"/>
      <c r="H82" s="36" t="s">
        <v>106</v>
      </c>
      <c r="I82" s="47" t="s">
        <v>77</v>
      </c>
      <c r="J82" s="47" t="s">
        <v>77</v>
      </c>
      <c r="K82" s="48">
        <v>0</v>
      </c>
      <c r="L82" s="48">
        <v>0</v>
      </c>
      <c r="M82" s="49">
        <v>0</v>
      </c>
      <c r="N82" s="61"/>
    </row>
    <row r="83" spans="1:14" ht="101.25" customHeight="1" x14ac:dyDescent="0.25">
      <c r="A83" s="202"/>
      <c r="B83" s="71"/>
      <c r="C83" s="199"/>
      <c r="D83" s="139"/>
      <c r="E83" s="196"/>
      <c r="F83" s="196"/>
      <c r="G83" s="139"/>
      <c r="H83" s="53" t="s">
        <v>105</v>
      </c>
      <c r="I83" s="47" t="s">
        <v>77</v>
      </c>
      <c r="J83" s="47" t="s">
        <v>77</v>
      </c>
      <c r="K83" s="48">
        <v>0</v>
      </c>
      <c r="L83" s="48">
        <v>0</v>
      </c>
      <c r="M83" s="49">
        <v>0</v>
      </c>
      <c r="N83" s="61"/>
    </row>
    <row r="84" spans="1:14" ht="30.75" customHeight="1" x14ac:dyDescent="0.25">
      <c r="A84" s="131" t="s">
        <v>184</v>
      </c>
      <c r="B84" s="132"/>
      <c r="C84" s="133"/>
      <c r="D84" s="133"/>
      <c r="E84" s="133"/>
      <c r="F84" s="133"/>
      <c r="G84" s="120"/>
      <c r="H84" s="120"/>
      <c r="I84" s="120"/>
      <c r="J84" s="120"/>
      <c r="K84" s="120"/>
      <c r="L84" s="120"/>
      <c r="M84" s="120"/>
      <c r="N84" s="120"/>
    </row>
    <row r="85" spans="1:14" ht="21" customHeight="1" x14ac:dyDescent="0.25">
      <c r="A85" s="34"/>
      <c r="B85" s="34"/>
      <c r="C85" s="34"/>
      <c r="D85" s="34"/>
      <c r="E85" s="34"/>
      <c r="F85" s="34"/>
      <c r="G85" s="34"/>
      <c r="H85" s="34"/>
      <c r="I85" s="34"/>
      <c r="J85" s="34"/>
      <c r="K85" s="34"/>
      <c r="L85" s="34"/>
      <c r="M85" s="34"/>
      <c r="N85" s="34"/>
    </row>
    <row r="86" spans="1:14" ht="16.5" customHeight="1" x14ac:dyDescent="0.25">
      <c r="A86" s="102" t="s">
        <v>104</v>
      </c>
      <c r="B86" s="102"/>
      <c r="C86" s="102"/>
      <c r="D86" s="102"/>
      <c r="E86" s="102"/>
      <c r="F86" s="102"/>
      <c r="G86" s="102"/>
      <c r="H86" s="102"/>
      <c r="I86" s="102"/>
      <c r="J86" s="102"/>
      <c r="K86" s="102"/>
      <c r="L86" s="102"/>
      <c r="M86" s="102"/>
      <c r="N86" s="102"/>
    </row>
    <row r="87" spans="1:14" x14ac:dyDescent="0.25">
      <c r="A87" s="33"/>
      <c r="B87" s="33"/>
      <c r="C87" s="33"/>
      <c r="D87" s="33"/>
      <c r="E87" s="33"/>
      <c r="F87" s="33"/>
      <c r="G87" s="33"/>
      <c r="H87" s="33"/>
      <c r="I87" s="33"/>
      <c r="J87" s="33"/>
      <c r="K87" s="33"/>
      <c r="L87" s="33"/>
      <c r="M87" s="33"/>
      <c r="N87" s="33"/>
    </row>
    <row r="88" spans="1:14" ht="21.75" customHeight="1" x14ac:dyDescent="0.25">
      <c r="A88" s="102" t="s">
        <v>103</v>
      </c>
      <c r="B88" s="102"/>
      <c r="C88" s="102"/>
      <c r="D88" s="102"/>
      <c r="E88" s="102"/>
      <c r="F88" s="102"/>
      <c r="G88" s="102"/>
      <c r="H88" s="102"/>
      <c r="I88" s="102"/>
      <c r="J88" s="102"/>
      <c r="K88" s="102"/>
      <c r="L88" s="102"/>
      <c r="M88" s="102"/>
      <c r="N88" s="102"/>
    </row>
    <row r="89" spans="1:14" x14ac:dyDescent="0.25">
      <c r="A89" s="32"/>
      <c r="B89" s="32"/>
      <c r="C89" s="32"/>
      <c r="D89" s="32"/>
      <c r="E89" s="32"/>
      <c r="F89" s="32"/>
      <c r="G89" s="32"/>
      <c r="H89" s="32"/>
      <c r="I89" s="32"/>
      <c r="J89" s="32"/>
      <c r="K89" s="32"/>
      <c r="L89" s="32"/>
      <c r="M89" s="32"/>
      <c r="N89" s="32"/>
    </row>
    <row r="90" spans="1:14" ht="19.5" customHeight="1" x14ac:dyDescent="0.25">
      <c r="A90" s="102" t="s">
        <v>175</v>
      </c>
      <c r="B90" s="102"/>
      <c r="C90" s="102"/>
      <c r="D90" s="102"/>
      <c r="E90" s="102"/>
      <c r="F90" s="102"/>
      <c r="G90" s="102"/>
      <c r="H90" s="102"/>
      <c r="I90" s="102"/>
      <c r="J90" s="102"/>
      <c r="K90" s="102"/>
      <c r="L90" s="102"/>
      <c r="M90" s="102"/>
      <c r="N90" s="102"/>
    </row>
    <row r="91" spans="1:14" x14ac:dyDescent="0.25">
      <c r="A91" s="32"/>
      <c r="B91" s="32"/>
      <c r="C91" s="32"/>
      <c r="D91" s="32"/>
      <c r="E91" s="32"/>
      <c r="F91" s="32"/>
      <c r="G91" s="32"/>
      <c r="H91" s="32"/>
      <c r="I91" s="32"/>
      <c r="J91" s="32"/>
      <c r="K91" s="32"/>
      <c r="L91" s="32"/>
      <c r="M91" s="32"/>
      <c r="N91" s="32"/>
    </row>
    <row r="92" spans="1:14" ht="15.75" x14ac:dyDescent="0.25">
      <c r="A92" s="102" t="s">
        <v>102</v>
      </c>
      <c r="B92" s="102"/>
      <c r="C92" s="102"/>
      <c r="D92" s="102"/>
      <c r="E92" s="102"/>
      <c r="F92" s="102"/>
      <c r="G92" s="102"/>
      <c r="H92" s="102"/>
      <c r="I92" s="102"/>
      <c r="J92" s="102"/>
      <c r="K92" s="102"/>
      <c r="L92" s="102"/>
      <c r="M92" s="102"/>
      <c r="N92" s="102"/>
    </row>
    <row r="94" spans="1:14" ht="15.75" x14ac:dyDescent="0.25">
      <c r="A94" s="102" t="s">
        <v>176</v>
      </c>
      <c r="B94" s="102"/>
      <c r="C94" s="102"/>
      <c r="D94" s="102"/>
      <c r="E94" s="102"/>
      <c r="F94" s="102"/>
      <c r="G94" s="102"/>
      <c r="H94" s="102"/>
      <c r="I94" s="102"/>
      <c r="J94" s="102"/>
      <c r="K94" s="102"/>
      <c r="L94" s="102"/>
      <c r="M94" s="102"/>
      <c r="N94" s="102"/>
    </row>
    <row r="96" spans="1:14" ht="15.75" x14ac:dyDescent="0.25">
      <c r="A96" s="102" t="s">
        <v>101</v>
      </c>
      <c r="B96" s="102"/>
      <c r="C96" s="102"/>
      <c r="D96" s="102"/>
      <c r="E96" s="102"/>
      <c r="F96" s="102"/>
      <c r="G96" s="102"/>
      <c r="H96" s="102"/>
      <c r="I96" s="102"/>
      <c r="J96" s="102"/>
      <c r="K96" s="102"/>
      <c r="L96" s="102"/>
      <c r="M96" s="102"/>
      <c r="N96" s="102"/>
    </row>
    <row r="98" spans="1:14" ht="15.75" x14ac:dyDescent="0.25">
      <c r="A98" s="102" t="s">
        <v>100</v>
      </c>
      <c r="B98" s="102"/>
      <c r="C98" s="102"/>
      <c r="D98" s="102"/>
      <c r="E98" s="102"/>
      <c r="F98" s="102"/>
      <c r="G98" s="102"/>
      <c r="H98" s="102"/>
      <c r="I98" s="102"/>
      <c r="J98" s="102"/>
      <c r="K98" s="102"/>
      <c r="L98" s="102"/>
      <c r="M98" s="102"/>
      <c r="N98" s="102"/>
    </row>
    <row r="100" spans="1:14" ht="15.75" x14ac:dyDescent="0.25">
      <c r="A100" s="102" t="s">
        <v>99</v>
      </c>
      <c r="B100" s="102"/>
      <c r="C100" s="102"/>
      <c r="D100" s="102"/>
      <c r="E100" s="102"/>
      <c r="F100" s="102"/>
      <c r="G100" s="102"/>
      <c r="H100" s="102"/>
      <c r="I100" s="102"/>
      <c r="J100" s="102"/>
      <c r="K100" s="102"/>
      <c r="L100" s="102"/>
      <c r="M100" s="102"/>
      <c r="N100" s="102"/>
    </row>
    <row r="102" spans="1:14" ht="18.75" x14ac:dyDescent="0.3">
      <c r="A102" s="101" t="s">
        <v>98</v>
      </c>
      <c r="B102" s="101"/>
      <c r="C102" s="101"/>
      <c r="D102" s="101"/>
      <c r="E102" s="101"/>
      <c r="F102" s="101"/>
      <c r="G102" s="101"/>
      <c r="H102" s="101"/>
      <c r="I102" s="101"/>
      <c r="J102" s="101"/>
      <c r="K102" s="101"/>
      <c r="L102" s="101"/>
      <c r="M102" s="101"/>
      <c r="N102" s="101"/>
    </row>
    <row r="104" spans="1:14" ht="18.75" x14ac:dyDescent="0.3">
      <c r="A104" s="101" t="s">
        <v>97</v>
      </c>
      <c r="B104" s="101"/>
      <c r="C104" s="101"/>
      <c r="D104" s="101"/>
      <c r="E104" s="101"/>
      <c r="F104" s="101"/>
      <c r="G104" s="101"/>
      <c r="H104" s="101"/>
      <c r="I104" s="101"/>
      <c r="J104" s="101"/>
      <c r="K104" s="101"/>
      <c r="L104" s="101"/>
      <c r="M104" s="101"/>
      <c r="N104" s="101"/>
    </row>
    <row r="106" spans="1:14" ht="18.75" x14ac:dyDescent="0.3">
      <c r="A106" s="101" t="s">
        <v>96</v>
      </c>
      <c r="B106" s="101"/>
      <c r="C106" s="101"/>
      <c r="D106" s="101"/>
      <c r="E106" s="101"/>
      <c r="F106" s="101"/>
      <c r="G106" s="101"/>
      <c r="H106" s="101"/>
      <c r="I106" s="101"/>
      <c r="J106" s="101"/>
      <c r="K106" s="101"/>
      <c r="L106" s="101"/>
      <c r="M106" s="101"/>
      <c r="N106" s="101"/>
    </row>
    <row r="108" spans="1:14" ht="18.75" x14ac:dyDescent="0.3">
      <c r="A108" s="101" t="s">
        <v>177</v>
      </c>
      <c r="B108" s="101"/>
      <c r="C108" s="101"/>
      <c r="D108" s="101"/>
      <c r="E108" s="101"/>
      <c r="F108" s="101"/>
      <c r="G108" s="101"/>
      <c r="H108" s="101"/>
      <c r="I108" s="101"/>
      <c r="J108" s="101"/>
      <c r="K108" s="101"/>
      <c r="L108" s="101"/>
      <c r="M108" s="101"/>
      <c r="N108" s="101"/>
    </row>
    <row r="110" spans="1:14" ht="18.75" x14ac:dyDescent="0.3">
      <c r="A110" s="101" t="s">
        <v>95</v>
      </c>
      <c r="B110" s="101"/>
      <c r="C110" s="101"/>
      <c r="D110" s="101"/>
      <c r="E110" s="101"/>
      <c r="F110" s="101"/>
      <c r="G110" s="101"/>
      <c r="H110" s="101"/>
      <c r="I110" s="101"/>
      <c r="J110" s="101"/>
      <c r="K110" s="101"/>
      <c r="L110" s="101"/>
      <c r="M110" s="101"/>
      <c r="N110" s="101"/>
    </row>
    <row r="112" spans="1:14" ht="18.75" x14ac:dyDescent="0.3">
      <c r="A112" s="101" t="s">
        <v>94</v>
      </c>
      <c r="B112" s="101"/>
      <c r="C112" s="101"/>
      <c r="D112" s="101"/>
      <c r="E112" s="101"/>
      <c r="F112" s="101"/>
      <c r="G112" s="101"/>
      <c r="H112" s="101"/>
      <c r="I112" s="101"/>
      <c r="J112" s="101"/>
      <c r="K112" s="101"/>
      <c r="L112" s="101"/>
      <c r="M112" s="101"/>
      <c r="N112" s="101"/>
    </row>
    <row r="114" spans="1:14" ht="18.75" x14ac:dyDescent="0.3">
      <c r="A114" s="101" t="s">
        <v>178</v>
      </c>
      <c r="B114" s="101"/>
      <c r="C114" s="101"/>
      <c r="D114" s="101"/>
      <c r="E114" s="101"/>
      <c r="F114" s="101"/>
      <c r="G114" s="101"/>
      <c r="H114" s="101"/>
      <c r="I114" s="101"/>
      <c r="J114" s="101"/>
      <c r="K114" s="101"/>
      <c r="L114" s="101"/>
      <c r="M114" s="101"/>
      <c r="N114" s="101"/>
    </row>
  </sheetData>
  <mergeCells count="190">
    <mergeCell ref="A31:A33"/>
    <mergeCell ref="A35:A37"/>
    <mergeCell ref="A39:A41"/>
    <mergeCell ref="A43:A45"/>
    <mergeCell ref="A47:A49"/>
    <mergeCell ref="D47:D49"/>
    <mergeCell ref="E47:E49"/>
    <mergeCell ref="F47:F49"/>
    <mergeCell ref="E39:E41"/>
    <mergeCell ref="D39:D41"/>
    <mergeCell ref="D43:D45"/>
    <mergeCell ref="E43:E45"/>
    <mergeCell ref="F43:F45"/>
    <mergeCell ref="D31:D33"/>
    <mergeCell ref="E31:E33"/>
    <mergeCell ref="F31:F33"/>
    <mergeCell ref="D35:D37"/>
    <mergeCell ref="E35:E37"/>
    <mergeCell ref="F35:F37"/>
    <mergeCell ref="G77:G79"/>
    <mergeCell ref="A72:G72"/>
    <mergeCell ref="G81:G83"/>
    <mergeCell ref="D81:D83"/>
    <mergeCell ref="E81:E83"/>
    <mergeCell ref="F81:F83"/>
    <mergeCell ref="C81:C83"/>
    <mergeCell ref="A81:A83"/>
    <mergeCell ref="A77:A79"/>
    <mergeCell ref="C77:C79"/>
    <mergeCell ref="D77:D79"/>
    <mergeCell ref="E77:E79"/>
    <mergeCell ref="F77:F79"/>
    <mergeCell ref="B77:B79"/>
    <mergeCell ref="G10:G12"/>
    <mergeCell ref="G14:G16"/>
    <mergeCell ref="A17:G17"/>
    <mergeCell ref="A21:G21"/>
    <mergeCell ref="F10:F12"/>
    <mergeCell ref="D10:D12"/>
    <mergeCell ref="E10:E12"/>
    <mergeCell ref="C10:C12"/>
    <mergeCell ref="A10:A12"/>
    <mergeCell ref="A14:A16"/>
    <mergeCell ref="C14:C16"/>
    <mergeCell ref="D14:D16"/>
    <mergeCell ref="E14:E16"/>
    <mergeCell ref="A18:A20"/>
    <mergeCell ref="G43:G45"/>
    <mergeCell ref="A67:G67"/>
    <mergeCell ref="A50:G50"/>
    <mergeCell ref="F14:F16"/>
    <mergeCell ref="F18:F20"/>
    <mergeCell ref="E18:E20"/>
    <mergeCell ref="D18:D20"/>
    <mergeCell ref="C18:C20"/>
    <mergeCell ref="G18:G20"/>
    <mergeCell ref="G22:G24"/>
    <mergeCell ref="G26:G28"/>
    <mergeCell ref="D26:D28"/>
    <mergeCell ref="E26:E28"/>
    <mergeCell ref="F26:F28"/>
    <mergeCell ref="F22:F24"/>
    <mergeCell ref="E22:E24"/>
    <mergeCell ref="D22:D24"/>
    <mergeCell ref="A22:A24"/>
    <mergeCell ref="A26:A28"/>
    <mergeCell ref="C22:C24"/>
    <mergeCell ref="C26:C28"/>
    <mergeCell ref="A59:A61"/>
    <mergeCell ref="D59:D61"/>
    <mergeCell ref="E59:E61"/>
    <mergeCell ref="B68:B70"/>
    <mergeCell ref="A71:G71"/>
    <mergeCell ref="B73:B75"/>
    <mergeCell ref="G64:G66"/>
    <mergeCell ref="G68:G70"/>
    <mergeCell ref="G73:G75"/>
    <mergeCell ref="A62:G62"/>
    <mergeCell ref="A76:G76"/>
    <mergeCell ref="B51:B53"/>
    <mergeCell ref="C51:C53"/>
    <mergeCell ref="E68:E70"/>
    <mergeCell ref="F68:F70"/>
    <mergeCell ref="A68:A70"/>
    <mergeCell ref="A64:A66"/>
    <mergeCell ref="A63:G63"/>
    <mergeCell ref="B64:B66"/>
    <mergeCell ref="A58:G58"/>
    <mergeCell ref="F59:F61"/>
    <mergeCell ref="G59:G61"/>
    <mergeCell ref="B59:B61"/>
    <mergeCell ref="N64:N66"/>
    <mergeCell ref="N51:N53"/>
    <mergeCell ref="A54:G54"/>
    <mergeCell ref="N59:N61"/>
    <mergeCell ref="A73:A75"/>
    <mergeCell ref="C73:C75"/>
    <mergeCell ref="D73:D75"/>
    <mergeCell ref="E73:E75"/>
    <mergeCell ref="F73:F75"/>
    <mergeCell ref="A51:A53"/>
    <mergeCell ref="A55:A57"/>
    <mergeCell ref="N55:N57"/>
    <mergeCell ref="G51:G53"/>
    <mergeCell ref="B55:B57"/>
    <mergeCell ref="C55:C57"/>
    <mergeCell ref="D55:D57"/>
    <mergeCell ref="E55:E57"/>
    <mergeCell ref="F55:F57"/>
    <mergeCell ref="G55:G57"/>
    <mergeCell ref="D51:D53"/>
    <mergeCell ref="E51:E53"/>
    <mergeCell ref="F51:F53"/>
    <mergeCell ref="C68:C70"/>
    <mergeCell ref="D68:D70"/>
    <mergeCell ref="A9:G9"/>
    <mergeCell ref="A25:G25"/>
    <mergeCell ref="A30:G30"/>
    <mergeCell ref="B22:B24"/>
    <mergeCell ref="N47:N49"/>
    <mergeCell ref="B26:B28"/>
    <mergeCell ref="B14:B16"/>
    <mergeCell ref="B18:B20"/>
    <mergeCell ref="A34:G34"/>
    <mergeCell ref="B31:B33"/>
    <mergeCell ref="C31:C33"/>
    <mergeCell ref="G31:G33"/>
    <mergeCell ref="N31:N33"/>
    <mergeCell ref="B35:B37"/>
    <mergeCell ref="A38:G38"/>
    <mergeCell ref="N35:N37"/>
    <mergeCell ref="G39:G41"/>
    <mergeCell ref="A46:G46"/>
    <mergeCell ref="B47:B49"/>
    <mergeCell ref="F39:F41"/>
    <mergeCell ref="C35:C37"/>
    <mergeCell ref="G35:G37"/>
    <mergeCell ref="B43:B45"/>
    <mergeCell ref="C43:C45"/>
    <mergeCell ref="A1:N1"/>
    <mergeCell ref="A2:N2"/>
    <mergeCell ref="A3:A5"/>
    <mergeCell ref="B3:B5"/>
    <mergeCell ref="C3:C5"/>
    <mergeCell ref="D3:E4"/>
    <mergeCell ref="F3:F5"/>
    <mergeCell ref="G3:G5"/>
    <mergeCell ref="H3:H5"/>
    <mergeCell ref="I3:M3"/>
    <mergeCell ref="I4:J4"/>
    <mergeCell ref="K4:L4"/>
    <mergeCell ref="M4:M5"/>
    <mergeCell ref="N3:N5"/>
    <mergeCell ref="A7:G7"/>
    <mergeCell ref="A88:N88"/>
    <mergeCell ref="A90:N90"/>
    <mergeCell ref="A8:G8"/>
    <mergeCell ref="B10:B12"/>
    <mergeCell ref="A29:G29"/>
    <mergeCell ref="A13:G13"/>
    <mergeCell ref="C47:C49"/>
    <mergeCell ref="G47:G49"/>
    <mergeCell ref="C39:C41"/>
    <mergeCell ref="M84:N84"/>
    <mergeCell ref="B80:G80"/>
    <mergeCell ref="N43:N45"/>
    <mergeCell ref="B39:B41"/>
    <mergeCell ref="N39:N41"/>
    <mergeCell ref="A42:G42"/>
    <mergeCell ref="B81:B82"/>
    <mergeCell ref="A84:F84"/>
    <mergeCell ref="G84:L84"/>
    <mergeCell ref="C59:C61"/>
    <mergeCell ref="F64:F66"/>
    <mergeCell ref="E64:E66"/>
    <mergeCell ref="D64:D66"/>
    <mergeCell ref="C64:C66"/>
    <mergeCell ref="A114:N114"/>
    <mergeCell ref="A108:N108"/>
    <mergeCell ref="A86:N86"/>
    <mergeCell ref="A98:N98"/>
    <mergeCell ref="A100:N100"/>
    <mergeCell ref="A106:N106"/>
    <mergeCell ref="A104:N104"/>
    <mergeCell ref="A102:N102"/>
    <mergeCell ref="A96:N96"/>
    <mergeCell ref="A92:N92"/>
    <mergeCell ref="A94:N94"/>
    <mergeCell ref="A110:N110"/>
    <mergeCell ref="A112:N112"/>
  </mergeCells>
  <phoneticPr fontId="2" type="noConversion"/>
  <pageMargins left="0.2" right="0.17" top="0.17" bottom="0.17" header="0.17" footer="0.1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Показатели</vt:lpstr>
      <vt:lpstr>Мероприятия</vt:lpstr>
      <vt:lpstr>Мероприятия!Область_печати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Пользователь Windows</cp:lastModifiedBy>
  <cp:lastPrinted>2017-05-15T13:55:08Z</cp:lastPrinted>
  <dcterms:created xsi:type="dcterms:W3CDTF">2014-02-03T06:13:50Z</dcterms:created>
  <dcterms:modified xsi:type="dcterms:W3CDTF">2018-12-14T05:48:57Z</dcterms:modified>
</cp:coreProperties>
</file>